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ño 2024\R33\6- FASSA\MIR-2024\Fichas Técnicas\3-Para registro Programación de Metas\"/>
    </mc:Choice>
  </mc:AlternateContent>
  <bookViews>
    <workbookView xWindow="0" yWindow="0" windowWidth="28800" windowHeight="12435"/>
  </bookViews>
  <sheets>
    <sheet name="3-Médicos" sheetId="1" r:id="rId1"/>
    <sheet name="3-Médicos-Datos" sheetId="2" r:id="rId2"/>
  </sheets>
  <externalReferences>
    <externalReference r:id="rId3"/>
    <externalReference r:id="rId4"/>
  </externalReferences>
  <definedNames>
    <definedName name="_xlnm._FilterDatabase" localSheetId="1" hidden="1">'3-Médicos-Datos'!$J$81:$T$81</definedName>
    <definedName name="_xlnm.Print_Area" localSheetId="0">'3-Médicos'!$A$1:$L$66</definedName>
    <definedName name="_xlnm.Print_Area" localSheetId="1">'3-Médicos-Datos'!$A$1:$T$113</definedName>
    <definedName name="ComprobaciónFecha">'[1]Programación tareas'!$C$4*IF('[1]Programación tareas'!$D$4="SEMANAS",7,IF('[1]Programación tareas'!$D$4="DÍAS",1,30))</definedName>
    <definedName name="PROPUESTAS">'[2]TIPOS DE PROPUESTA'!$A$2:$A$4</definedName>
    <definedName name="ReglaCasilla">'[1]Programación tareas'!$F$1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E44" i="1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82" i="2"/>
  <c r="V43" i="2" l="1"/>
  <c r="V81" i="2" s="1"/>
  <c r="T43" i="2" l="1"/>
  <c r="H42" i="1" s="1"/>
  <c r="U43" i="2"/>
  <c r="H43" i="1" s="1"/>
  <c r="T5" i="2"/>
  <c r="E42" i="1" s="1"/>
  <c r="U113" i="2" l="1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F47" i="1"/>
  <c r="S43" i="2"/>
  <c r="H41" i="1" s="1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D47" i="1"/>
  <c r="U5" i="2"/>
  <c r="E43" i="1" s="1"/>
  <c r="T81" i="2"/>
  <c r="S5" i="2"/>
  <c r="R5" i="2"/>
  <c r="Q5" i="2"/>
  <c r="P5" i="2"/>
  <c r="O5" i="2"/>
  <c r="N5" i="2"/>
  <c r="M5" i="2"/>
  <c r="L5" i="2"/>
  <c r="K5" i="2"/>
  <c r="K81" i="2" s="1"/>
  <c r="J5" i="2"/>
  <c r="I5" i="2"/>
  <c r="H5" i="2"/>
  <c r="G5" i="2"/>
  <c r="F5" i="2"/>
  <c r="E5" i="2"/>
  <c r="D5" i="2"/>
  <c r="C5" i="2"/>
  <c r="C42" i="1"/>
  <c r="C40" i="1"/>
  <c r="C39" i="1"/>
  <c r="C38" i="1"/>
  <c r="C37" i="1"/>
  <c r="C36" i="1"/>
  <c r="C35" i="1"/>
  <c r="C34" i="1"/>
  <c r="C33" i="1"/>
  <c r="E81" i="2" l="1"/>
  <c r="Q81" i="2"/>
  <c r="G81" i="2"/>
  <c r="I81" i="2"/>
  <c r="F81" i="2"/>
  <c r="R81" i="2"/>
  <c r="S81" i="2"/>
  <c r="E41" i="1"/>
  <c r="C41" i="1" s="1"/>
  <c r="H81" i="2"/>
  <c r="C81" i="2"/>
  <c r="D81" i="2"/>
  <c r="P81" i="2"/>
  <c r="U81" i="2"/>
  <c r="J81" i="2"/>
  <c r="M81" i="2"/>
  <c r="N81" i="2"/>
  <c r="L81" i="2"/>
  <c r="C43" i="1"/>
  <c r="O81" i="2"/>
  <c r="C44" i="1" l="1"/>
  <c r="B47" i="1" s="1"/>
</calcChain>
</file>

<file path=xl/sharedStrings.xml><?xml version="1.0" encoding="utf-8"?>
<sst xmlns="http://schemas.openxmlformats.org/spreadsheetml/2006/main" count="364" uniqueCount="200">
  <si>
    <t>Desagregación Geográfica</t>
  </si>
  <si>
    <t>Total</t>
  </si>
  <si>
    <t>Mujeres</t>
  </si>
  <si>
    <t>Hombres</t>
  </si>
  <si>
    <t>Perspectiva</t>
  </si>
  <si>
    <t>TRANSVERSALIDAD GEOGRÁFICA</t>
  </si>
  <si>
    <t>Serie</t>
  </si>
  <si>
    <t>Valor</t>
  </si>
  <si>
    <t>Ciclo</t>
  </si>
  <si>
    <t>Series estadísticas</t>
  </si>
  <si>
    <t>Comentario Técnico</t>
  </si>
  <si>
    <t>OCDE, presenta total de médicos en contacto con el paciente (el total incluye médicos generales, especialistas, pasantes, internos de pregrado y residentes) por cada 1,000 habitantes</t>
  </si>
  <si>
    <t>Referencia Internacional</t>
  </si>
  <si>
    <t>Referencias adicionales</t>
  </si>
  <si>
    <t>Información disponible</t>
  </si>
  <si>
    <t>Serie de información Disponible</t>
  </si>
  <si>
    <t>REFERENCIAS INTERNACIONALES</t>
  </si>
  <si>
    <t>Conforme a programa de liberación de INEGI y CONAPO</t>
  </si>
  <si>
    <t>Censo y conteos</t>
  </si>
  <si>
    <t>Quinquenal</t>
  </si>
  <si>
    <t>Entidad federativa</t>
  </si>
  <si>
    <t>Registro administrativo</t>
  </si>
  <si>
    <t>Semestral</t>
  </si>
  <si>
    <t>Médicos generales y especialistas</t>
  </si>
  <si>
    <t>otro momento</t>
  </si>
  <si>
    <t>Fecha de disponibilidad</t>
  </si>
  <si>
    <t>Método de recopilación</t>
  </si>
  <si>
    <t>Frecuencia de medición</t>
  </si>
  <si>
    <t>Unidad de medida</t>
  </si>
  <si>
    <t>Medio de verificación</t>
  </si>
  <si>
    <t>Descripción</t>
  </si>
  <si>
    <t>Nombre</t>
  </si>
  <si>
    <t>CARACTERÍSTICAS DE LA VARIABLE</t>
  </si>
  <si>
    <t>Denominador</t>
  </si>
  <si>
    <t>Numerador</t>
  </si>
  <si>
    <t>Meta esperada</t>
  </si>
  <si>
    <t>Periodo</t>
  </si>
  <si>
    <t>Fecha prevista del Dato Definitivo</t>
  </si>
  <si>
    <t>Periodo de Cumplimiento</t>
  </si>
  <si>
    <t>Metas ciclo presupuestario en curso</t>
  </si>
  <si>
    <t>Periodo de cumplimiento</t>
  </si>
  <si>
    <t>Año</t>
  </si>
  <si>
    <t>Metas históricas y de largo plazo</t>
  </si>
  <si>
    <t>Umbar amarillo-rojo</t>
  </si>
  <si>
    <t>umbral verde-amarillo</t>
  </si>
  <si>
    <t>Tipo de valor</t>
  </si>
  <si>
    <t>Parametros de semaforización</t>
  </si>
  <si>
    <t>Valor Inicial</t>
  </si>
  <si>
    <t>Justificación</t>
  </si>
  <si>
    <t>Linea base</t>
  </si>
  <si>
    <t>Ascendente</t>
  </si>
  <si>
    <t>Sentido del indicador</t>
  </si>
  <si>
    <t>LINEA BASE, PARAMETRIZACIÓN Y METAS DEL INDICADOR</t>
  </si>
  <si>
    <t>Justificación de Modificación al indicador en los campos: (Método de cálculo, Unidad de medida y/o Frecuencia de medición)</t>
  </si>
  <si>
    <t>01 55</t>
  </si>
  <si>
    <t>Dirección de Información en Recursos para la Salud</t>
  </si>
  <si>
    <t>Extensión</t>
  </si>
  <si>
    <t>Telefono</t>
  </si>
  <si>
    <t>Lada</t>
  </si>
  <si>
    <t>Correo</t>
  </si>
  <si>
    <t>Puesto</t>
  </si>
  <si>
    <t>Área</t>
  </si>
  <si>
    <t>Apellido Materno</t>
  </si>
  <si>
    <t>Apellido Paterno</t>
  </si>
  <si>
    <t xml:space="preserve">Nombre </t>
  </si>
  <si>
    <t>Contactos para información del indicador</t>
  </si>
  <si>
    <t>Anual</t>
  </si>
  <si>
    <t>Frecuencia de Medición</t>
  </si>
  <si>
    <t>Especifique</t>
  </si>
  <si>
    <t>Unidad de Medida</t>
  </si>
  <si>
    <t>Tipo de valor de la meta</t>
  </si>
  <si>
    <t>Tipo de Fórmula</t>
  </si>
  <si>
    <t>Método de cálculo</t>
  </si>
  <si>
    <t>Definición</t>
  </si>
  <si>
    <t>Estratégico</t>
  </si>
  <si>
    <t>Tipo de valor para resultado</t>
  </si>
  <si>
    <t>Dimensión del Indicador</t>
  </si>
  <si>
    <t>Médicos generales y especialistas por cada mil habitantes (población no derechohabiente)</t>
  </si>
  <si>
    <t>Nombre del indicador</t>
  </si>
  <si>
    <t>Componente</t>
  </si>
  <si>
    <t>Nivel:</t>
  </si>
  <si>
    <t>Orden</t>
  </si>
  <si>
    <t>Datos de indentificación del indicador</t>
  </si>
  <si>
    <t xml:space="preserve"> I002 FASSA</t>
  </si>
  <si>
    <t>Programa Presupuestario</t>
  </si>
  <si>
    <t xml:space="preserve">33 Fondo de Aportaciones para las Entidades Federativas y Municipios </t>
  </si>
  <si>
    <t>Ramo</t>
  </si>
  <si>
    <t>Datos de Pp</t>
  </si>
  <si>
    <t>DATOS DE INDENTIFICACIÓN DEL INDICADOR</t>
  </si>
  <si>
    <t>Total Nacional</t>
  </si>
  <si>
    <t>ZACATECAS</t>
  </si>
  <si>
    <t>32</t>
  </si>
  <si>
    <t>YUCATÁN</t>
  </si>
  <si>
    <t>31</t>
  </si>
  <si>
    <t>VERACRUZ</t>
  </si>
  <si>
    <t>30</t>
  </si>
  <si>
    <t>TLAXCALA</t>
  </si>
  <si>
    <t>29</t>
  </si>
  <si>
    <t>TAMAULIPAS</t>
  </si>
  <si>
    <t>28</t>
  </si>
  <si>
    <t>TABASCO</t>
  </si>
  <si>
    <t>27</t>
  </si>
  <si>
    <t>SONORA</t>
  </si>
  <si>
    <t>26</t>
  </si>
  <si>
    <t>SINALOA</t>
  </si>
  <si>
    <t>25</t>
  </si>
  <si>
    <t>SAN LUIS POTOSÍ</t>
  </si>
  <si>
    <t>24</t>
  </si>
  <si>
    <t>QUINTANA ROO</t>
  </si>
  <si>
    <t>23</t>
  </si>
  <si>
    <t>QUERÉTARO</t>
  </si>
  <si>
    <t>22</t>
  </si>
  <si>
    <t>PUEBLA</t>
  </si>
  <si>
    <t>21</t>
  </si>
  <si>
    <t>OAXACA</t>
  </si>
  <si>
    <t>20</t>
  </si>
  <si>
    <t>NUEVO LEÓN</t>
  </si>
  <si>
    <t>19</t>
  </si>
  <si>
    <t>NAYARIT</t>
  </si>
  <si>
    <t>18</t>
  </si>
  <si>
    <t>MORELOS</t>
  </si>
  <si>
    <t>17</t>
  </si>
  <si>
    <t>MICHOACÁN</t>
  </si>
  <si>
    <t>16</t>
  </si>
  <si>
    <t>MÉXICO</t>
  </si>
  <si>
    <t>15</t>
  </si>
  <si>
    <t>JALISCO</t>
  </si>
  <si>
    <t>14</t>
  </si>
  <si>
    <t>HIDALGO</t>
  </si>
  <si>
    <t>13</t>
  </si>
  <si>
    <t>GUERRERO</t>
  </si>
  <si>
    <t>12</t>
  </si>
  <si>
    <t>GUANAJUATO</t>
  </si>
  <si>
    <t>11</t>
  </si>
  <si>
    <t>DURANGO</t>
  </si>
  <si>
    <t>10</t>
  </si>
  <si>
    <t>09</t>
  </si>
  <si>
    <t>CHIHUAHUA</t>
  </si>
  <si>
    <t>08</t>
  </si>
  <si>
    <t>CHIAPAS</t>
  </si>
  <si>
    <t>07</t>
  </si>
  <si>
    <t>COLIMA</t>
  </si>
  <si>
    <t>06</t>
  </si>
  <si>
    <t>COAHUILA</t>
  </si>
  <si>
    <t>05</t>
  </si>
  <si>
    <t>CAMPECHE</t>
  </si>
  <si>
    <t>04</t>
  </si>
  <si>
    <t>BAJA CALIFORNIA SUR</t>
  </si>
  <si>
    <t>03</t>
  </si>
  <si>
    <t>BAJA CALIFORNIA</t>
  </si>
  <si>
    <t>02</t>
  </si>
  <si>
    <t>AGUASCALIENTES</t>
  </si>
  <si>
    <t>01</t>
  </si>
  <si>
    <t>1.09  (Nacional)</t>
  </si>
  <si>
    <t xml:space="preserve">ANUAL </t>
  </si>
  <si>
    <t>relativo</t>
  </si>
  <si>
    <t>Médicos</t>
  </si>
  <si>
    <t>Personas</t>
  </si>
  <si>
    <t>META</t>
  </si>
  <si>
    <t>EF</t>
  </si>
  <si>
    <t>ENTIDAD FEDERATIVA</t>
  </si>
  <si>
    <t>Indicador de médicos generales y especialistas por 1,000 habitantes</t>
  </si>
  <si>
    <t>Carlos Lino</t>
  </si>
  <si>
    <t>Sosa</t>
  </si>
  <si>
    <t>Manzano</t>
  </si>
  <si>
    <t>Director  Información en Recursos para la Salud</t>
  </si>
  <si>
    <t>carlos.sosa@salud.gob.mx</t>
  </si>
  <si>
    <t>Población total por entidad (debe ser sin derechohabiencia)</t>
  </si>
  <si>
    <t xml:space="preserve">CIUDAD DE MÉXICO </t>
  </si>
  <si>
    <t>El indicador permite identificar la distribución, densidad y disponibilidad de personal entre la población; refleja la capacidad para atender pacientes en un periodo y área geográfica determinada</t>
  </si>
  <si>
    <t>Número de personas (Estimación de poblaciones con y sin derechohabiencia utilizando información de las
Proyecciones de Población 2010-2050,  versión Censo 2010 de CONAPO).</t>
  </si>
  <si>
    <t>Población sin Seguridad Social
(población no derechohabiente)</t>
  </si>
  <si>
    <r>
      <rPr>
        <b/>
        <sz val="11"/>
        <color theme="1"/>
        <rFont val="Monserrat"/>
      </rPr>
      <t>Abril</t>
    </r>
    <r>
      <rPr>
        <sz val="11"/>
        <color theme="1"/>
        <rFont val="Monserrat"/>
      </rPr>
      <t xml:space="preserve"> y septiembre de cada año</t>
    </r>
  </si>
  <si>
    <t>CIUDAD DE MÉXICO</t>
  </si>
  <si>
    <t>NUMERADOR: Número total de médicos generales y especialistas en contacto con el paciente</t>
  </si>
  <si>
    <t>Períodos</t>
  </si>
  <si>
    <t>DENOMINADOR: población total por 1,000, para un año y área geográfica determinada</t>
  </si>
  <si>
    <t>José Alejandro</t>
  </si>
  <si>
    <t>Rendón</t>
  </si>
  <si>
    <t>Bazán</t>
  </si>
  <si>
    <t>Subdirector de Servicios Electrónicos Hospitalarios</t>
  </si>
  <si>
    <t>alejandro.rendon@salud.gob.mx</t>
  </si>
  <si>
    <t>3.- Médicos generales y especialistas por cada mil habitantes (población no derechohabiente)</t>
  </si>
  <si>
    <t>Otras metas</t>
  </si>
  <si>
    <t>Años 2005 a 2023</t>
  </si>
  <si>
    <t>Relativo</t>
  </si>
  <si>
    <t xml:space="preserve">(Número total de médicos generales y especialistas en contacto con el paciente / Población total ) * 1,000 </t>
  </si>
  <si>
    <t>Porcentaje</t>
  </si>
  <si>
    <t>Calidad</t>
  </si>
  <si>
    <t>Es el numero promedio de medicos generales y especialistas en contacto con el paciente disponibles en unidades medicas de la secretaria de salud para proporcionar atención a cada mil habitantes (poblacion no derechohabiente), en un año y area geografica determinada. No se incluyen medico pasantes, internos de pregado ni residentes.</t>
  </si>
  <si>
    <r>
      <rPr>
        <b/>
        <sz val="11"/>
        <color theme="1"/>
        <rFont val="Monserrat"/>
      </rPr>
      <t xml:space="preserve">Nombre de la fuente: </t>
    </r>
    <r>
      <rPr>
        <sz val="11"/>
        <color theme="1"/>
        <rFont val="Monserrat"/>
      </rPr>
      <t xml:space="preserve">Recursos en Salud (Cubos dinámicos)
</t>
    </r>
    <r>
      <rPr>
        <b/>
        <sz val="11"/>
        <color theme="1"/>
        <rFont val="Monserrat"/>
      </rPr>
      <t>Fuente:</t>
    </r>
    <r>
      <rPr>
        <sz val="11"/>
        <color theme="1"/>
        <rFont val="Monserrat"/>
      </rPr>
      <t xml:space="preserve"> Dirección General de Información en Salud, Dirección de Información en Recursos para la Salud. 
</t>
    </r>
    <r>
      <rPr>
        <b/>
        <sz val="11"/>
        <color theme="1"/>
        <rFont val="Monserrat"/>
      </rPr>
      <t xml:space="preserve">Liga: </t>
    </r>
    <r>
      <rPr>
        <sz val="11"/>
        <color rgb="FF0070C0"/>
        <rFont val="Monserrat"/>
      </rPr>
      <t>http://www.dgis.salud.gob.mx/contenidos/basesdedatos/bdc_recursos_gobmx.html</t>
    </r>
    <r>
      <rPr>
        <sz val="11"/>
        <color theme="1"/>
        <rFont val="Monserrat"/>
      </rPr>
      <t xml:space="preserve">
Subsistema de Información de Equipamiento, Recursos Humanos e Infraestructura para la Atención de la Salud (SINERHIAS), 
</t>
    </r>
    <r>
      <rPr>
        <b/>
        <sz val="11"/>
        <color theme="1"/>
        <rFont val="Monserrat"/>
      </rPr>
      <t>Liga:</t>
    </r>
    <r>
      <rPr>
        <sz val="11"/>
        <color theme="1"/>
        <rFont val="Monserrat"/>
      </rPr>
      <t xml:space="preserve"> </t>
    </r>
    <r>
      <rPr>
        <sz val="11"/>
        <color rgb="FF0070C0"/>
        <rFont val="Monserrat"/>
      </rPr>
      <t>http://www.dgis.salud.gob.mx/contenidos/sinais/subsistema_sinerhias.html
http://sinaiscap.salud.gob.mx:8080/DGIS/</t>
    </r>
  </si>
  <si>
    <t xml:space="preserve">
(Número total de médicos generales y especialistas en contacto con el paciente / poblacion total) * 1000 para un año y área geografica determinada
Se consideran solamente las unidades médicas de la Secretaría de Salud (No considera la información de los HFR, HRAE, INS y SAP)
No se incluyen médicos pasantes, internos de pregrado ni residentes.
La población a considerar debe ser la no derechohabiente
</t>
  </si>
  <si>
    <t>Médicos generales y especialistas Secretaría de Salud</t>
  </si>
  <si>
    <r>
      <t xml:space="preserve">CONAPO, estadísticas </t>
    </r>
    <r>
      <rPr>
        <sz val="11"/>
        <color theme="4" tint="-0.249977111117893"/>
        <rFont val="Monserrat"/>
      </rPr>
      <t>poblacionaleshttps://www.gob.mx/conapo</t>
    </r>
  </si>
  <si>
    <t>2014-2024</t>
  </si>
  <si>
    <t>01/05/2025</t>
  </si>
  <si>
    <t>Número de médicos (médicos generales y especialistas, obtenido del Subsistema de Información de Equipamiento, Recursos Humanos e Infraestructura para la atención a la Salud (SINERHIAS). No se incluyen pasantes, internos de pregrado ni residentes). No se incluyen a los Hospitales Federales Institutos Nacionales de Salud, Federales de Referencia, Regionales de Alta Especialidad y Servicios de Atención Psiquiátrica) dentro de las cifras de los Servicios de Salud de los Estados.</t>
  </si>
  <si>
    <t>Estimación</t>
  </si>
  <si>
    <t>Datos para MIR 2024</t>
  </si>
  <si>
    <t>Tendencia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</si>
</sst>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onserrat"/>
    </font>
    <font>
      <sz val="11"/>
      <color theme="1"/>
      <name val="Monserrat"/>
    </font>
    <font>
      <u/>
      <sz val="11"/>
      <color theme="10"/>
      <name val="Monserrat"/>
    </font>
    <font>
      <sz val="11"/>
      <name val="Monserrat"/>
    </font>
    <font>
      <b/>
      <sz val="11"/>
      <color theme="0"/>
      <name val="Monserrat"/>
    </font>
    <font>
      <b/>
      <sz val="11"/>
      <color rgb="FF5C5A3E"/>
      <name val="Monserrat"/>
    </font>
    <font>
      <b/>
      <sz val="10"/>
      <color theme="1"/>
      <name val="Monserrat"/>
    </font>
    <font>
      <sz val="12"/>
      <color theme="1"/>
      <name val="Monserrat"/>
    </font>
    <font>
      <sz val="12"/>
      <color rgb="FF244832"/>
      <name val="Monserrat"/>
    </font>
    <font>
      <b/>
      <sz val="12"/>
      <color theme="1"/>
      <name val="Monserrat"/>
    </font>
    <font>
      <sz val="11"/>
      <color rgb="FF0070C0"/>
      <name val="Monserrat"/>
    </font>
    <font>
      <b/>
      <sz val="12"/>
      <color theme="0"/>
      <name val="Monserrat"/>
    </font>
    <font>
      <b/>
      <sz val="17"/>
      <color theme="0"/>
      <name val="Monserrat"/>
    </font>
    <font>
      <b/>
      <sz val="14"/>
      <color rgb="FF621132"/>
      <name val="Monserrat"/>
    </font>
    <font>
      <b/>
      <sz val="12"/>
      <color rgb="FF621132"/>
      <name val="Monserrat"/>
    </font>
    <font>
      <b/>
      <sz val="13"/>
      <color theme="0"/>
      <name val="Monserrat"/>
    </font>
    <font>
      <b/>
      <sz val="20"/>
      <color theme="0"/>
      <name val="Monserrat"/>
    </font>
    <font>
      <b/>
      <sz val="13"/>
      <color rgb="FF621132"/>
      <name val="Monserrat"/>
    </font>
    <font>
      <sz val="11"/>
      <color theme="4" tint="-0.249977111117893"/>
      <name val="Monserrat"/>
    </font>
    <font>
      <b/>
      <sz val="16"/>
      <color rgb="FF244832"/>
      <name val="Monserrat"/>
    </font>
    <font>
      <b/>
      <sz val="16"/>
      <name val="Monserrat"/>
    </font>
    <font>
      <b/>
      <sz val="14"/>
      <name val="Monserrat"/>
    </font>
  </fonts>
  <fills count="9">
    <fill>
      <patternFill patternType="none"/>
    </fill>
    <fill>
      <patternFill patternType="gray125"/>
    </fill>
    <fill>
      <patternFill patternType="solid">
        <fgColor rgb="FFE9D2A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21132"/>
        <bgColor indexed="64"/>
      </patternFill>
    </fill>
    <fill>
      <patternFill patternType="solid">
        <fgColor rgb="FFF0E8D8"/>
        <bgColor indexed="64"/>
      </patternFill>
    </fill>
    <fill>
      <patternFill patternType="solid">
        <fgColor rgb="FFA71D55"/>
        <bgColor indexed="64"/>
      </patternFill>
    </fill>
    <fill>
      <patternFill patternType="solid">
        <fgColor rgb="FF8F1949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rgb="FF5C5A3E"/>
      </left>
      <right style="thin">
        <color rgb="FF5C5A3E"/>
      </right>
      <top style="thin">
        <color rgb="FF5C5A3E"/>
      </top>
      <bottom style="thin">
        <color rgb="FF5C5A3E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A93131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A93131"/>
      </right>
      <top/>
      <bottom/>
      <diagonal/>
    </border>
    <border>
      <left style="thin">
        <color rgb="FF244832"/>
      </left>
      <right style="thin">
        <color rgb="FF244832"/>
      </right>
      <top style="thin">
        <color rgb="FF244832"/>
      </top>
      <bottom style="thin">
        <color rgb="FF244832"/>
      </bottom>
      <diagonal/>
    </border>
    <border>
      <left style="thin">
        <color rgb="FF244832"/>
      </left>
      <right style="thin">
        <color rgb="FF244832"/>
      </right>
      <top style="thin">
        <color rgb="FF244832"/>
      </top>
      <bottom/>
      <diagonal/>
    </border>
    <border>
      <left style="thin">
        <color rgb="FF244832"/>
      </left>
      <right/>
      <top/>
      <bottom/>
      <diagonal/>
    </border>
    <border>
      <left style="thin">
        <color rgb="FF244832"/>
      </left>
      <right style="thin">
        <color rgb="FF244832"/>
      </right>
      <top/>
      <bottom style="thin">
        <color rgb="FF2448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44832"/>
      </left>
      <right style="thin">
        <color rgb="FF244832"/>
      </right>
      <top/>
      <bottom/>
      <diagonal/>
    </border>
    <border>
      <left style="thin">
        <color rgb="FF621132"/>
      </left>
      <right style="thin">
        <color theme="0"/>
      </right>
      <top style="thin">
        <color rgb="FF62113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621132"/>
      </top>
      <bottom style="thin">
        <color theme="0"/>
      </bottom>
      <diagonal/>
    </border>
    <border>
      <left style="thin">
        <color rgb="FF62113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621132"/>
      </left>
      <right style="thin">
        <color theme="0"/>
      </right>
      <top style="thin">
        <color theme="0"/>
      </top>
      <bottom style="thin">
        <color rgb="FF62113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621132"/>
      </bottom>
      <diagonal/>
    </border>
    <border>
      <left style="thin">
        <color rgb="FF621132"/>
      </left>
      <right style="thin">
        <color rgb="FF621132"/>
      </right>
      <top style="thin">
        <color theme="0"/>
      </top>
      <bottom style="thin">
        <color theme="0"/>
      </bottom>
      <diagonal/>
    </border>
    <border>
      <left style="thin">
        <color rgb="FF62113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5" fillId="0" borderId="1" xfId="0" applyFont="1" applyFill="1" applyBorder="1"/>
    <xf numFmtId="0" fontId="10" fillId="0" borderId="1" xfId="0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165" fontId="11" fillId="0" borderId="5" xfId="2" applyNumberFormat="1" applyFont="1" applyBorder="1" applyAlignment="1">
      <alignment horizontal="center" vertical="center"/>
    </xf>
    <xf numFmtId="165" fontId="11" fillId="0" borderId="5" xfId="2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1" fillId="0" borderId="0" xfId="0" applyFont="1" applyFill="1"/>
    <xf numFmtId="0" fontId="13" fillId="0" borderId="0" xfId="0" applyFont="1" applyAlignment="1">
      <alignment vertical="center"/>
    </xf>
    <xf numFmtId="164" fontId="11" fillId="0" borderId="0" xfId="0" applyNumberFormat="1" applyFont="1" applyAlignment="1">
      <alignment horizontal="center"/>
    </xf>
    <xf numFmtId="0" fontId="13" fillId="0" borderId="0" xfId="0" applyFont="1"/>
    <xf numFmtId="165" fontId="11" fillId="0" borderId="5" xfId="2" applyNumberFormat="1" applyFont="1" applyBorder="1"/>
    <xf numFmtId="165" fontId="11" fillId="0" borderId="6" xfId="2" applyNumberFormat="1" applyFont="1" applyBorder="1"/>
    <xf numFmtId="0" fontId="11" fillId="0" borderId="0" xfId="0" applyFont="1" applyFill="1" applyBorder="1"/>
    <xf numFmtId="2" fontId="13" fillId="0" borderId="0" xfId="0" applyNumberFormat="1" applyFont="1" applyFill="1" applyBorder="1" applyAlignment="1">
      <alignment vertical="center"/>
    </xf>
    <xf numFmtId="3" fontId="11" fillId="3" borderId="8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11" fillId="3" borderId="10" xfId="0" applyNumberFormat="1" applyFont="1" applyFill="1" applyBorder="1" applyAlignment="1">
      <alignment vertical="center"/>
    </xf>
    <xf numFmtId="165" fontId="11" fillId="0" borderId="9" xfId="2" applyNumberFormat="1" applyFont="1" applyBorder="1"/>
    <xf numFmtId="3" fontId="11" fillId="3" borderId="9" xfId="0" applyNumberFormat="1" applyFont="1" applyFill="1" applyBorder="1" applyAlignment="1">
      <alignment vertical="center"/>
    </xf>
    <xf numFmtId="2" fontId="11" fillId="0" borderId="9" xfId="0" applyNumberFormat="1" applyFont="1" applyBorder="1" applyAlignment="1">
      <alignment horizontal="center" vertical="center"/>
    </xf>
    <xf numFmtId="3" fontId="11" fillId="3" borderId="5" xfId="0" applyNumberFormat="1" applyFont="1" applyFill="1" applyBorder="1" applyAlignment="1">
      <alignment vertical="center"/>
    </xf>
    <xf numFmtId="3" fontId="11" fillId="0" borderId="8" xfId="0" applyNumberFormat="1" applyFont="1" applyBorder="1" applyAlignment="1">
      <alignment horizontal="center" vertical="center"/>
    </xf>
    <xf numFmtId="165" fontId="11" fillId="0" borderId="8" xfId="2" applyNumberFormat="1" applyFont="1" applyBorder="1" applyAlignment="1">
      <alignment horizontal="center" vertical="center"/>
    </xf>
    <xf numFmtId="165" fontId="11" fillId="0" borderId="8" xfId="2" applyNumberFormat="1" applyFont="1" applyFill="1" applyBorder="1" applyAlignment="1">
      <alignment horizontal="center" vertical="center"/>
    </xf>
    <xf numFmtId="3" fontId="15" fillId="4" borderId="16" xfId="0" applyNumberFormat="1" applyFont="1" applyFill="1" applyBorder="1" applyAlignment="1">
      <alignment horizontal="center" vertical="center"/>
    </xf>
    <xf numFmtId="165" fontId="15" fillId="4" borderId="16" xfId="2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/>
    </xf>
    <xf numFmtId="0" fontId="12" fillId="5" borderId="5" xfId="0" applyFont="1" applyFill="1" applyBorder="1" applyAlignment="1">
      <alignment horizontal="left" wrapText="1"/>
    </xf>
    <xf numFmtId="0" fontId="12" fillId="5" borderId="6" xfId="0" applyFont="1" applyFill="1" applyBorder="1" applyAlignment="1">
      <alignment horizontal="left"/>
    </xf>
    <xf numFmtId="0" fontId="12" fillId="5" borderId="9" xfId="0" applyFont="1" applyFill="1" applyBorder="1" applyAlignment="1">
      <alignment horizontal="left"/>
    </xf>
    <xf numFmtId="0" fontId="12" fillId="5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/>
    </xf>
    <xf numFmtId="165" fontId="11" fillId="0" borderId="8" xfId="2" applyNumberFormat="1" applyFont="1" applyBorder="1"/>
    <xf numFmtId="165" fontId="15" fillId="4" borderId="16" xfId="2" applyNumberFormat="1" applyFont="1" applyFill="1" applyBorder="1" applyAlignment="1">
      <alignment vertical="center"/>
    </xf>
    <xf numFmtId="0" fontId="18" fillId="5" borderId="17" xfId="0" applyNumberFormat="1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vertical="center"/>
    </xf>
    <xf numFmtId="0" fontId="18" fillId="5" borderId="14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2" fontId="15" fillId="4" borderId="9" xfId="0" applyNumberFormat="1" applyFont="1" applyFill="1" applyBorder="1" applyAlignment="1">
      <alignment horizontal="center" vertical="center"/>
    </xf>
    <xf numFmtId="2" fontId="15" fillId="4" borderId="9" xfId="2" applyNumberFormat="1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left" vertical="center" wrapText="1"/>
    </xf>
    <xf numFmtId="0" fontId="25" fillId="8" borderId="0" xfId="0" applyFont="1" applyFill="1" applyAlignment="1">
      <alignment horizontal="center" vertical="center" wrapText="1"/>
    </xf>
    <xf numFmtId="2" fontId="15" fillId="8" borderId="9" xfId="2" applyNumberFormat="1" applyFont="1" applyFill="1" applyBorder="1" applyAlignment="1">
      <alignment horizontal="center" vertical="center"/>
    </xf>
    <xf numFmtId="165" fontId="15" fillId="8" borderId="0" xfId="2" applyNumberFormat="1" applyFont="1" applyFill="1" applyBorder="1" applyAlignment="1">
      <alignment horizontal="center" vertical="center"/>
    </xf>
    <xf numFmtId="0" fontId="25" fillId="8" borderId="9" xfId="0" applyFont="1" applyFill="1" applyBorder="1" applyAlignment="1">
      <alignment horizontal="center" vertical="center" wrapText="1"/>
    </xf>
    <xf numFmtId="0" fontId="25" fillId="8" borderId="0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vertical="center" wrapText="1"/>
    </xf>
    <xf numFmtId="0" fontId="24" fillId="5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center"/>
    </xf>
    <xf numFmtId="17" fontId="5" fillId="0" borderId="1" xfId="0" quotePrefix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2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5" fillId="4" borderId="9" xfId="0" applyNumberFormat="1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20" fillId="7" borderId="19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0E8D8"/>
      <color rgb="FFE9D2AF"/>
      <color rgb="FF621132"/>
      <color rgb="FF8F1949"/>
      <color rgb="FFC23842"/>
      <color rgb="FFA71D55"/>
      <color rgb="FF982C34"/>
      <color rgb="FFA3732D"/>
      <color rgb="FF244832"/>
      <color rgb="FFDFBC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Programaci&#243;n%20PIPP%20Cronograma%202017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gara\A&#241;o%202008\IPP\P3%20PAT's\R33\1ra%20Etapa\alineaci&#243;n%20EPEF\1EPEF_PARA_CONCERTAR_CON_EF_PIPP_2009_R33_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s de la tarea"/>
      <sheetName val="Programación tareas"/>
      <sheetName val="Hoja1"/>
      <sheetName val="1 Diagnóstico 2016"/>
      <sheetName val="2 Act Herrtas Elementos PIPP"/>
      <sheetName val="3 Inicio Trabajos PIPP R12 R33"/>
      <sheetName val="4 PAT Etapa 1"/>
      <sheetName val="5 PAT Etapa 2 Programación"/>
      <sheetName val="6 PAT Etapa 2 Carga SWIPPSS "/>
      <sheetName val="7 PAT Etapa 3"/>
      <sheetName val="7.2 Prog. Transversal 8 FASSA"/>
      <sheetName val="Programa Transversal 8 FAM-AS"/>
      <sheetName val="7.4 Clasificación de Género "/>
      <sheetName val="8 Fuentes de Información"/>
      <sheetName val="9 Ppto Egresos de la Federación"/>
      <sheetName val="Integración PEF 2017"/>
      <sheetName val="10 Cuadros Resumen PPEF 2017"/>
      <sheetName val="11 Transversal 4 PEF 2017"/>
      <sheetName val="12 Transversal 6"/>
      <sheetName val="13 Transversal 1"/>
      <sheetName val="14 Metas Físicas PP's Anexo 11"/>
      <sheetName val="15 Indicadores MIR"/>
      <sheetName val="Hoja2"/>
    </sheetNames>
    <sheetDataSet>
      <sheetData sheetId="0" refreshError="1"/>
      <sheetData sheetId="1">
        <row r="1">
          <cell r="F1" t="b">
            <v>1</v>
          </cell>
        </row>
        <row r="4">
          <cell r="C4">
            <v>2</v>
          </cell>
          <cell r="D4" t="str">
            <v>MESES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 Programática Homo"/>
      <sheetName val="EPEF 2009 CONCERTAR"/>
      <sheetName val="EJEMPLO"/>
      <sheetName val="TIPOS DE PROPUESTA"/>
    </sheetNames>
    <sheetDataSet>
      <sheetData sheetId="0"/>
      <sheetData sheetId="1"/>
      <sheetData sheetId="2"/>
      <sheetData sheetId="3">
        <row r="2">
          <cell r="A2" t="str">
            <v>ALTA</v>
          </cell>
        </row>
        <row r="3">
          <cell r="A3" t="str">
            <v>BAJA</v>
          </cell>
        </row>
        <row r="4">
          <cell r="A4" t="str">
            <v>CAMBIOS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ejandro.rendon@salud.gob.mx" TargetMode="External"/><Relationship Id="rId1" Type="http://schemas.openxmlformats.org/officeDocument/2006/relationships/hyperlink" Target="mailto:carlos.sosa@salud.gob.mx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Layout" zoomScaleNormal="90" zoomScaleSheetLayoutView="85" workbookViewId="0">
      <selection activeCell="L54" sqref="L54"/>
    </sheetView>
  </sheetViews>
  <sheetFormatPr baseColWidth="10" defaultColWidth="11.42578125" defaultRowHeight="14.25"/>
  <cols>
    <col min="1" max="1" width="12.85546875" style="1" customWidth="1"/>
    <col min="2" max="2" width="21.85546875" style="1" customWidth="1"/>
    <col min="3" max="3" width="14.28515625" style="1" customWidth="1"/>
    <col min="4" max="4" width="15.28515625" style="1" customWidth="1"/>
    <col min="5" max="5" width="11.28515625" style="1" customWidth="1"/>
    <col min="6" max="6" width="12.5703125" style="1" customWidth="1"/>
    <col min="7" max="7" width="17.85546875" style="1" customWidth="1"/>
    <col min="8" max="8" width="11.42578125" style="1"/>
    <col min="9" max="9" width="13.7109375" style="1" customWidth="1"/>
    <col min="10" max="10" width="11.42578125" style="1"/>
    <col min="11" max="11" width="13.42578125" style="1" customWidth="1"/>
    <col min="12" max="12" width="26.42578125" style="1" customWidth="1"/>
    <col min="13" max="16384" width="11.42578125" style="1"/>
  </cols>
  <sheetData>
    <row r="1" spans="1:12" ht="15">
      <c r="A1" s="96" t="s">
        <v>88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">
      <c r="A2" s="83" t="s">
        <v>87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5">
      <c r="A3" s="97" t="s">
        <v>86</v>
      </c>
      <c r="B3" s="97"/>
      <c r="C3" s="103" t="s">
        <v>85</v>
      </c>
      <c r="D3" s="103"/>
      <c r="E3" s="103"/>
      <c r="F3" s="103"/>
      <c r="G3" s="103"/>
      <c r="H3" s="103"/>
      <c r="I3" s="103"/>
      <c r="J3" s="103"/>
      <c r="K3" s="103"/>
      <c r="L3" s="103"/>
    </row>
    <row r="4" spans="1:12" ht="15">
      <c r="A4" s="97" t="s">
        <v>84</v>
      </c>
      <c r="B4" s="97"/>
      <c r="C4" s="103" t="s">
        <v>83</v>
      </c>
      <c r="D4" s="103"/>
      <c r="E4" s="103"/>
      <c r="F4" s="103"/>
      <c r="G4" s="103"/>
      <c r="H4" s="103"/>
      <c r="I4" s="103"/>
      <c r="J4" s="103"/>
      <c r="K4" s="103"/>
      <c r="L4" s="103"/>
    </row>
    <row r="5" spans="1:12" ht="15">
      <c r="A5" s="83" t="s">
        <v>82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ht="15">
      <c r="A6" s="97" t="s">
        <v>81</v>
      </c>
      <c r="B6" s="97"/>
      <c r="C6" s="97">
        <v>3</v>
      </c>
      <c r="D6" s="97"/>
      <c r="E6" s="97"/>
      <c r="F6" s="97" t="s">
        <v>80</v>
      </c>
      <c r="G6" s="97"/>
      <c r="H6" s="97" t="s">
        <v>79</v>
      </c>
      <c r="I6" s="97"/>
      <c r="J6" s="97"/>
      <c r="K6" s="97"/>
      <c r="L6" s="97"/>
    </row>
    <row r="7" spans="1:12" ht="15">
      <c r="A7" s="97" t="s">
        <v>78</v>
      </c>
      <c r="B7" s="97"/>
      <c r="C7" s="103" t="s">
        <v>77</v>
      </c>
      <c r="D7" s="103"/>
      <c r="E7" s="103"/>
      <c r="F7" s="103"/>
      <c r="G7" s="103"/>
      <c r="H7" s="103"/>
      <c r="I7" s="103"/>
      <c r="J7" s="103"/>
      <c r="K7" s="103"/>
      <c r="L7" s="103"/>
    </row>
    <row r="8" spans="1:12" ht="15">
      <c r="A8" s="97" t="s">
        <v>76</v>
      </c>
      <c r="B8" s="97"/>
      <c r="C8" s="103" t="s">
        <v>188</v>
      </c>
      <c r="D8" s="103"/>
      <c r="E8" s="103"/>
      <c r="F8" s="97" t="s">
        <v>75</v>
      </c>
      <c r="G8" s="97"/>
      <c r="H8" s="103" t="s">
        <v>74</v>
      </c>
      <c r="I8" s="103"/>
      <c r="J8" s="103"/>
      <c r="K8" s="103"/>
      <c r="L8" s="103"/>
    </row>
    <row r="9" spans="1:12" ht="42.75" customHeight="1">
      <c r="A9" s="97" t="s">
        <v>73</v>
      </c>
      <c r="B9" s="97"/>
      <c r="C9" s="104" t="s">
        <v>189</v>
      </c>
      <c r="D9" s="103"/>
      <c r="E9" s="103"/>
      <c r="F9" s="103"/>
      <c r="G9" s="103"/>
      <c r="H9" s="103"/>
      <c r="I9" s="103"/>
      <c r="J9" s="103"/>
      <c r="K9" s="103"/>
      <c r="L9" s="103"/>
    </row>
    <row r="10" spans="1:12" ht="37.5" customHeight="1">
      <c r="A10" s="105" t="s">
        <v>72</v>
      </c>
      <c r="B10" s="105"/>
      <c r="C10" s="95" t="s">
        <v>186</v>
      </c>
      <c r="D10" s="95"/>
      <c r="E10" s="95"/>
      <c r="F10" s="95"/>
      <c r="G10" s="95"/>
      <c r="H10" s="95"/>
      <c r="I10" s="95"/>
      <c r="J10" s="95"/>
      <c r="K10" s="95"/>
      <c r="L10" s="95"/>
    </row>
    <row r="11" spans="1:12" ht="111.75" customHeight="1">
      <c r="A11" s="105" t="s">
        <v>71</v>
      </c>
      <c r="B11" s="105"/>
      <c r="C11" s="93" t="s">
        <v>191</v>
      </c>
      <c r="D11" s="106"/>
      <c r="E11" s="106"/>
      <c r="F11" s="106"/>
      <c r="G11" s="106"/>
      <c r="H11" s="106"/>
      <c r="I11" s="106"/>
      <c r="J11" s="106"/>
      <c r="K11" s="106"/>
      <c r="L11" s="106"/>
    </row>
    <row r="12" spans="1:12" ht="15">
      <c r="A12" s="97" t="s">
        <v>70</v>
      </c>
      <c r="B12" s="97"/>
      <c r="C12" s="103" t="s">
        <v>185</v>
      </c>
      <c r="D12" s="103"/>
      <c r="E12" s="103"/>
      <c r="F12" s="103"/>
      <c r="G12" s="103"/>
      <c r="H12" s="103"/>
      <c r="I12" s="103"/>
      <c r="J12" s="103"/>
      <c r="K12" s="103"/>
      <c r="L12" s="103"/>
    </row>
    <row r="13" spans="1:12" ht="15">
      <c r="A13" s="97" t="s">
        <v>69</v>
      </c>
      <c r="B13" s="97"/>
      <c r="C13" s="82" t="s">
        <v>187</v>
      </c>
      <c r="D13" s="82"/>
      <c r="E13" s="82"/>
      <c r="F13" s="97" t="s">
        <v>68</v>
      </c>
      <c r="G13" s="97"/>
      <c r="H13" s="82"/>
      <c r="I13" s="82"/>
      <c r="J13" s="82"/>
      <c r="K13" s="82"/>
      <c r="L13" s="82"/>
    </row>
    <row r="14" spans="1:12" ht="15">
      <c r="A14" s="31" t="s">
        <v>67</v>
      </c>
      <c r="B14" s="31"/>
      <c r="C14" s="82" t="s">
        <v>66</v>
      </c>
      <c r="D14" s="82"/>
      <c r="E14" s="82"/>
      <c r="F14" s="82"/>
      <c r="G14" s="82"/>
      <c r="H14" s="82"/>
      <c r="I14" s="82"/>
      <c r="J14" s="82"/>
      <c r="K14" s="82"/>
      <c r="L14" s="82"/>
    </row>
    <row r="15" spans="1:12" ht="15">
      <c r="A15" s="83" t="s">
        <v>65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spans="1:12" s="3" customFormat="1" ht="30">
      <c r="A16" s="32" t="s">
        <v>64</v>
      </c>
      <c r="B16" s="32" t="s">
        <v>63</v>
      </c>
      <c r="C16" s="32" t="s">
        <v>62</v>
      </c>
      <c r="D16" s="107" t="s">
        <v>61</v>
      </c>
      <c r="E16" s="107"/>
      <c r="F16" s="107" t="s">
        <v>60</v>
      </c>
      <c r="G16" s="107"/>
      <c r="H16" s="107" t="s">
        <v>59</v>
      </c>
      <c r="I16" s="107"/>
      <c r="J16" s="32" t="s">
        <v>58</v>
      </c>
      <c r="K16" s="32" t="s">
        <v>57</v>
      </c>
      <c r="L16" s="32" t="s">
        <v>56</v>
      </c>
    </row>
    <row r="17" spans="1:12" s="3" customFormat="1" ht="45" customHeight="1">
      <c r="A17" s="9" t="s">
        <v>162</v>
      </c>
      <c r="B17" s="9" t="s">
        <v>163</v>
      </c>
      <c r="C17" s="9" t="s">
        <v>164</v>
      </c>
      <c r="D17" s="94" t="s">
        <v>55</v>
      </c>
      <c r="E17" s="94"/>
      <c r="F17" s="94" t="s">
        <v>165</v>
      </c>
      <c r="G17" s="94"/>
      <c r="H17" s="108" t="s">
        <v>166</v>
      </c>
      <c r="I17" s="94"/>
      <c r="J17" s="33" t="s">
        <v>54</v>
      </c>
      <c r="K17" s="33">
        <v>63922300</v>
      </c>
      <c r="L17" s="33">
        <v>52593</v>
      </c>
    </row>
    <row r="18" spans="1:12" s="3" customFormat="1" ht="45" customHeight="1">
      <c r="A18" s="9" t="s">
        <v>177</v>
      </c>
      <c r="B18" s="10" t="s">
        <v>178</v>
      </c>
      <c r="C18" s="10" t="s">
        <v>179</v>
      </c>
      <c r="D18" s="109" t="s">
        <v>55</v>
      </c>
      <c r="E18" s="109"/>
      <c r="F18" s="110" t="s">
        <v>180</v>
      </c>
      <c r="G18" s="110"/>
      <c r="H18" s="108" t="s">
        <v>181</v>
      </c>
      <c r="I18" s="94"/>
      <c r="J18" s="30" t="s">
        <v>54</v>
      </c>
      <c r="K18" s="30">
        <v>63922300</v>
      </c>
      <c r="L18" s="11">
        <v>52535</v>
      </c>
    </row>
    <row r="19" spans="1:12" ht="15">
      <c r="A19" s="83" t="s">
        <v>53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1:12" ht="25.5" customHeight="1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1:12" ht="15">
      <c r="A21" s="96" t="s">
        <v>52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</row>
    <row r="22" spans="1:12" ht="15">
      <c r="A22" s="97" t="s">
        <v>51</v>
      </c>
      <c r="B22" s="97"/>
      <c r="C22" s="103" t="s">
        <v>50</v>
      </c>
      <c r="D22" s="103"/>
      <c r="E22" s="103"/>
      <c r="F22" s="103"/>
      <c r="G22" s="103"/>
      <c r="H22" s="103"/>
      <c r="I22" s="103"/>
      <c r="J22" s="103"/>
      <c r="K22" s="103"/>
      <c r="L22" s="103"/>
    </row>
    <row r="23" spans="1:12" ht="15">
      <c r="A23" s="99" t="s">
        <v>49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</row>
    <row r="24" spans="1:12" ht="15">
      <c r="A24" s="88" t="s">
        <v>41</v>
      </c>
      <c r="B24" s="88"/>
      <c r="C24" s="88"/>
      <c r="D24" s="88"/>
      <c r="E24" s="88" t="s">
        <v>36</v>
      </c>
      <c r="F24" s="88"/>
      <c r="G24" s="88"/>
      <c r="H24" s="88"/>
      <c r="I24" s="88" t="s">
        <v>48</v>
      </c>
      <c r="J24" s="88"/>
      <c r="K24" s="88"/>
      <c r="L24" s="88"/>
    </row>
    <row r="25" spans="1:12">
      <c r="A25" s="82">
        <v>2014</v>
      </c>
      <c r="B25" s="82"/>
      <c r="C25" s="82"/>
      <c r="D25" s="82"/>
      <c r="E25" s="82" t="s">
        <v>194</v>
      </c>
      <c r="F25" s="82"/>
      <c r="G25" s="82"/>
      <c r="H25" s="82"/>
      <c r="I25" s="82">
        <v>2014</v>
      </c>
      <c r="J25" s="82"/>
      <c r="K25" s="82"/>
      <c r="L25" s="82"/>
    </row>
    <row r="26" spans="1:12" ht="15">
      <c r="A26" s="88" t="s">
        <v>47</v>
      </c>
      <c r="B26" s="88"/>
      <c r="C26" s="88"/>
      <c r="D26" s="88"/>
      <c r="E26" s="88" t="s">
        <v>34</v>
      </c>
      <c r="F26" s="88"/>
      <c r="G26" s="88"/>
      <c r="H26" s="88"/>
      <c r="I26" s="88" t="s">
        <v>33</v>
      </c>
      <c r="J26" s="88"/>
      <c r="K26" s="88"/>
      <c r="L26" s="88"/>
    </row>
    <row r="27" spans="1:12" s="4" customFormat="1">
      <c r="A27" s="100" t="s">
        <v>153</v>
      </c>
      <c r="B27" s="101"/>
      <c r="C27" s="101"/>
      <c r="D27" s="101"/>
      <c r="E27" s="102">
        <v>71540</v>
      </c>
      <c r="F27" s="102"/>
      <c r="G27" s="102"/>
      <c r="H27" s="102"/>
      <c r="I27" s="102">
        <v>65765307</v>
      </c>
      <c r="J27" s="102"/>
      <c r="K27" s="102"/>
      <c r="L27" s="102"/>
    </row>
    <row r="28" spans="1:12" ht="15">
      <c r="A28" s="99" t="s">
        <v>46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</row>
    <row r="29" spans="1:12" ht="15">
      <c r="A29" s="88" t="s">
        <v>45</v>
      </c>
      <c r="B29" s="88"/>
      <c r="C29" s="88"/>
      <c r="D29" s="88"/>
      <c r="E29" s="88" t="s">
        <v>44</v>
      </c>
      <c r="F29" s="88"/>
      <c r="G29" s="88"/>
      <c r="H29" s="88"/>
      <c r="I29" s="88" t="s">
        <v>43</v>
      </c>
      <c r="J29" s="88"/>
      <c r="K29" s="88"/>
      <c r="L29" s="88"/>
    </row>
    <row r="30" spans="1:12">
      <c r="A30" s="82" t="s">
        <v>155</v>
      </c>
      <c r="B30" s="82"/>
      <c r="C30" s="82"/>
      <c r="D30" s="82"/>
      <c r="E30" s="82">
        <v>1.0900000000000001</v>
      </c>
      <c r="F30" s="82"/>
      <c r="G30" s="82"/>
      <c r="H30" s="82"/>
      <c r="I30" s="82"/>
      <c r="J30" s="82"/>
      <c r="K30" s="82"/>
      <c r="L30" s="82"/>
    </row>
    <row r="31" spans="1:12" ht="15">
      <c r="A31" s="99" t="s">
        <v>42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</row>
    <row r="32" spans="1:12" ht="15">
      <c r="A32" s="88" t="s">
        <v>41</v>
      </c>
      <c r="B32" s="88"/>
      <c r="C32" s="88" t="s">
        <v>35</v>
      </c>
      <c r="D32" s="88"/>
      <c r="E32" s="88" t="s">
        <v>34</v>
      </c>
      <c r="F32" s="88"/>
      <c r="G32" s="88"/>
      <c r="H32" s="88" t="s">
        <v>33</v>
      </c>
      <c r="I32" s="88"/>
      <c r="J32" s="88"/>
      <c r="K32" s="88" t="s">
        <v>40</v>
      </c>
      <c r="L32" s="88"/>
    </row>
    <row r="33" spans="1:13">
      <c r="A33" s="82">
        <v>2013</v>
      </c>
      <c r="B33" s="82"/>
      <c r="C33" s="80">
        <f>+E33/H33*1000</f>
        <v>1.0241133053847544</v>
      </c>
      <c r="D33" s="80"/>
      <c r="E33" s="81">
        <v>66715</v>
      </c>
      <c r="F33" s="81"/>
      <c r="G33" s="81"/>
      <c r="H33" s="81">
        <v>65144159</v>
      </c>
      <c r="I33" s="81"/>
      <c r="J33" s="81"/>
      <c r="K33" s="79" t="s">
        <v>154</v>
      </c>
      <c r="L33" s="79"/>
      <c r="M33" s="7"/>
    </row>
    <row r="34" spans="1:13">
      <c r="A34" s="82">
        <v>2014</v>
      </c>
      <c r="B34" s="82"/>
      <c r="C34" s="80">
        <f t="shared" ref="C34:C40" si="0">+E34/H34*1000</f>
        <v>1.0878075882775093</v>
      </c>
      <c r="D34" s="80"/>
      <c r="E34" s="81">
        <v>71540</v>
      </c>
      <c r="F34" s="81"/>
      <c r="G34" s="81"/>
      <c r="H34" s="81">
        <v>65765307</v>
      </c>
      <c r="I34" s="81"/>
      <c r="J34" s="81"/>
      <c r="K34" s="79" t="s">
        <v>154</v>
      </c>
      <c r="L34" s="79"/>
      <c r="M34" s="7"/>
    </row>
    <row r="35" spans="1:13">
      <c r="A35" s="82">
        <v>2015</v>
      </c>
      <c r="B35" s="82"/>
      <c r="C35" s="80">
        <f t="shared" si="0"/>
        <v>1.1109611488583075</v>
      </c>
      <c r="D35" s="80"/>
      <c r="E35" s="81">
        <v>73737</v>
      </c>
      <c r="F35" s="81"/>
      <c r="G35" s="81"/>
      <c r="H35" s="81">
        <v>66372258</v>
      </c>
      <c r="I35" s="81"/>
      <c r="J35" s="81"/>
      <c r="K35" s="79" t="s">
        <v>154</v>
      </c>
      <c r="L35" s="79"/>
      <c r="M35" s="7"/>
    </row>
    <row r="36" spans="1:13">
      <c r="A36" s="82">
        <v>2016</v>
      </c>
      <c r="B36" s="82"/>
      <c r="C36" s="80">
        <f t="shared" si="0"/>
        <v>1.1225701011973659</v>
      </c>
      <c r="D36" s="80"/>
      <c r="E36" s="81">
        <v>75173</v>
      </c>
      <c r="F36" s="81"/>
      <c r="G36" s="81"/>
      <c r="H36" s="81">
        <v>66965083</v>
      </c>
      <c r="I36" s="81"/>
      <c r="J36" s="81"/>
      <c r="K36" s="79" t="s">
        <v>154</v>
      </c>
      <c r="L36" s="79"/>
      <c r="M36" s="7"/>
    </row>
    <row r="37" spans="1:13">
      <c r="A37" s="82">
        <v>2017</v>
      </c>
      <c r="B37" s="82"/>
      <c r="C37" s="80">
        <f t="shared" si="0"/>
        <v>1.1256541227731807</v>
      </c>
      <c r="D37" s="80"/>
      <c r="E37" s="81">
        <v>76033</v>
      </c>
      <c r="F37" s="81"/>
      <c r="G37" s="81"/>
      <c r="H37" s="81">
        <v>67545615</v>
      </c>
      <c r="I37" s="81"/>
      <c r="J37" s="81"/>
      <c r="K37" s="79" t="s">
        <v>154</v>
      </c>
      <c r="L37" s="79"/>
      <c r="M37" s="7"/>
    </row>
    <row r="38" spans="1:13">
      <c r="A38" s="79">
        <v>2018</v>
      </c>
      <c r="B38" s="79"/>
      <c r="C38" s="80">
        <f t="shared" si="0"/>
        <v>1.1233383125224876</v>
      </c>
      <c r="D38" s="80"/>
      <c r="E38" s="81">
        <v>76513</v>
      </c>
      <c r="F38" s="81"/>
      <c r="G38" s="81"/>
      <c r="H38" s="81">
        <v>68112161</v>
      </c>
      <c r="I38" s="81"/>
      <c r="J38" s="81"/>
      <c r="K38" s="79" t="s">
        <v>154</v>
      </c>
      <c r="L38" s="79"/>
      <c r="M38" s="7"/>
    </row>
    <row r="39" spans="1:13">
      <c r="A39" s="79">
        <v>2019</v>
      </c>
      <c r="B39" s="79"/>
      <c r="C39" s="80">
        <f t="shared" si="0"/>
        <v>1.1181956886895259</v>
      </c>
      <c r="D39" s="80"/>
      <c r="E39" s="81">
        <v>77247</v>
      </c>
      <c r="F39" s="81"/>
      <c r="G39" s="81"/>
      <c r="H39" s="81">
        <v>69081826</v>
      </c>
      <c r="I39" s="81"/>
      <c r="J39" s="81"/>
      <c r="K39" s="79" t="s">
        <v>154</v>
      </c>
      <c r="L39" s="79"/>
      <c r="M39" s="7"/>
    </row>
    <row r="40" spans="1:13">
      <c r="A40" s="79">
        <v>2020</v>
      </c>
      <c r="B40" s="79"/>
      <c r="C40" s="80">
        <f t="shared" si="0"/>
        <v>1.1560933021042203</v>
      </c>
      <c r="D40" s="80"/>
      <c r="E40" s="81">
        <v>80511</v>
      </c>
      <c r="F40" s="81"/>
      <c r="G40" s="81"/>
      <c r="H40" s="81">
        <v>69640573</v>
      </c>
      <c r="I40" s="81"/>
      <c r="J40" s="81"/>
      <c r="K40" s="79" t="s">
        <v>154</v>
      </c>
      <c r="L40" s="79"/>
      <c r="M40" s="6"/>
    </row>
    <row r="41" spans="1:13">
      <c r="A41" s="79">
        <v>2021</v>
      </c>
      <c r="B41" s="79"/>
      <c r="C41" s="80">
        <f>+E41/H41*1000</f>
        <v>1.1654775824787955</v>
      </c>
      <c r="D41" s="80"/>
      <c r="E41" s="81">
        <f>+'3-Médicos-Datos'!S5</f>
        <v>81791</v>
      </c>
      <c r="F41" s="81"/>
      <c r="G41" s="81"/>
      <c r="H41" s="81">
        <f>+'3-Médicos-Datos'!S43</f>
        <v>70178098</v>
      </c>
      <c r="I41" s="81"/>
      <c r="J41" s="81"/>
      <c r="K41" s="79" t="s">
        <v>154</v>
      </c>
      <c r="L41" s="79"/>
      <c r="M41" s="7"/>
    </row>
    <row r="42" spans="1:13">
      <c r="A42" s="79">
        <v>2022</v>
      </c>
      <c r="B42" s="79"/>
      <c r="C42" s="80">
        <f>+E42/H42*1000</f>
        <v>1.1751607519874574</v>
      </c>
      <c r="D42" s="80"/>
      <c r="E42" s="81">
        <f>+'3-Médicos-Datos'!T5</f>
        <v>83079</v>
      </c>
      <c r="F42" s="81"/>
      <c r="G42" s="81"/>
      <c r="H42" s="81">
        <f>+'3-Médicos-Datos'!T43</f>
        <v>70695860</v>
      </c>
      <c r="I42" s="81"/>
      <c r="J42" s="81"/>
      <c r="K42" s="79" t="s">
        <v>154</v>
      </c>
      <c r="L42" s="79"/>
      <c r="M42" s="7"/>
    </row>
    <row r="43" spans="1:13">
      <c r="A43" s="79">
        <v>2023</v>
      </c>
      <c r="B43" s="79"/>
      <c r="C43" s="80">
        <f>+E43/H43*1000</f>
        <v>1.1852296792827284</v>
      </c>
      <c r="D43" s="80"/>
      <c r="E43" s="81">
        <f>+'3-Médicos-Datos'!U5</f>
        <v>84381</v>
      </c>
      <c r="F43" s="81"/>
      <c r="G43" s="81"/>
      <c r="H43" s="81">
        <f>+'3-Médicos-Datos'!U43</f>
        <v>71193796</v>
      </c>
      <c r="I43" s="81"/>
      <c r="J43" s="81"/>
      <c r="K43" s="79" t="s">
        <v>154</v>
      </c>
      <c r="L43" s="79"/>
      <c r="M43" s="7"/>
    </row>
    <row r="44" spans="1:13">
      <c r="A44" s="79">
        <v>2024</v>
      </c>
      <c r="B44" s="79"/>
      <c r="C44" s="80">
        <f>+E44/H44*1000</f>
        <v>1.2532631596747732</v>
      </c>
      <c r="D44" s="80"/>
      <c r="E44" s="81">
        <f>+'3-Médicos-Datos'!V5</f>
        <v>89824</v>
      </c>
      <c r="F44" s="81"/>
      <c r="G44" s="81"/>
      <c r="H44" s="81">
        <f>+'3-Médicos-Datos'!V43</f>
        <v>71672098</v>
      </c>
      <c r="I44" s="81"/>
      <c r="J44" s="81"/>
      <c r="K44" s="79" t="s">
        <v>154</v>
      </c>
      <c r="L44" s="79"/>
      <c r="M44" s="7"/>
    </row>
    <row r="45" spans="1:13" ht="15">
      <c r="A45" s="83" t="s">
        <v>39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3">
      <c r="A46" s="12" t="s">
        <v>36</v>
      </c>
      <c r="B46" s="84" t="s">
        <v>35</v>
      </c>
      <c r="C46" s="84"/>
      <c r="D46" s="84" t="s">
        <v>34</v>
      </c>
      <c r="E46" s="84"/>
      <c r="F46" s="84" t="s">
        <v>33</v>
      </c>
      <c r="G46" s="84"/>
      <c r="H46" s="84" t="s">
        <v>38</v>
      </c>
      <c r="I46" s="84"/>
      <c r="J46" s="84" t="s">
        <v>37</v>
      </c>
      <c r="K46" s="84"/>
      <c r="L46" s="84"/>
    </row>
    <row r="47" spans="1:13" s="2" customFormat="1">
      <c r="A47" s="13">
        <v>2024</v>
      </c>
      <c r="B47" s="80">
        <f>+C44</f>
        <v>1.2532631596747732</v>
      </c>
      <c r="C47" s="79"/>
      <c r="D47" s="81">
        <f>+E44</f>
        <v>89824</v>
      </c>
      <c r="E47" s="81"/>
      <c r="F47" s="85">
        <f>+H44</f>
        <v>71672098</v>
      </c>
      <c r="G47" s="79"/>
      <c r="H47" s="86" t="s">
        <v>66</v>
      </c>
      <c r="I47" s="79"/>
      <c r="J47" s="87" t="s">
        <v>195</v>
      </c>
      <c r="K47" s="79"/>
      <c r="L47" s="79"/>
    </row>
    <row r="48" spans="1:13" ht="15">
      <c r="A48" s="83" t="s">
        <v>183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</row>
    <row r="49" spans="1:12" ht="15">
      <c r="A49" s="88" t="s">
        <v>36</v>
      </c>
      <c r="B49" s="88"/>
      <c r="C49" s="88"/>
      <c r="D49" s="88" t="s">
        <v>35</v>
      </c>
      <c r="E49" s="88"/>
      <c r="F49" s="88"/>
      <c r="G49" s="88" t="s">
        <v>34</v>
      </c>
      <c r="H49" s="88"/>
      <c r="I49" s="88"/>
      <c r="J49" s="88" t="s">
        <v>33</v>
      </c>
      <c r="K49" s="88"/>
      <c r="L49" s="88"/>
    </row>
    <row r="50" spans="1:12" ht="1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</row>
    <row r="51" spans="1:12" ht="15">
      <c r="A51" s="89" t="s">
        <v>32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1"/>
    </row>
    <row r="52" spans="1:12" s="3" customFormat="1" ht="38.25">
      <c r="A52" s="14" t="s">
        <v>31</v>
      </c>
      <c r="B52" s="14" t="s">
        <v>30</v>
      </c>
      <c r="C52" s="92" t="s">
        <v>29</v>
      </c>
      <c r="D52" s="92"/>
      <c r="E52" s="92"/>
      <c r="F52" s="14" t="s">
        <v>28</v>
      </c>
      <c r="G52" s="14" t="s">
        <v>0</v>
      </c>
      <c r="H52" s="14" t="s">
        <v>27</v>
      </c>
      <c r="I52" s="92" t="s">
        <v>26</v>
      </c>
      <c r="J52" s="92"/>
      <c r="K52" s="14" t="s">
        <v>25</v>
      </c>
      <c r="L52" s="14" t="s">
        <v>24</v>
      </c>
    </row>
    <row r="53" spans="1:12" s="5" customFormat="1" ht="363" customHeight="1">
      <c r="A53" s="9" t="s">
        <v>23</v>
      </c>
      <c r="B53" s="9" t="s">
        <v>196</v>
      </c>
      <c r="C53" s="93" t="s">
        <v>190</v>
      </c>
      <c r="D53" s="93"/>
      <c r="E53" s="93"/>
      <c r="F53" s="9" t="s">
        <v>156</v>
      </c>
      <c r="G53" s="9" t="s">
        <v>20</v>
      </c>
      <c r="H53" s="9" t="s">
        <v>22</v>
      </c>
      <c r="I53" s="94" t="s">
        <v>21</v>
      </c>
      <c r="J53" s="94"/>
      <c r="K53" s="9" t="s">
        <v>172</v>
      </c>
      <c r="L53" s="9"/>
    </row>
    <row r="54" spans="1:12" s="5" customFormat="1" ht="239.25" customHeight="1">
      <c r="A54" s="9" t="s">
        <v>171</v>
      </c>
      <c r="B54" s="9" t="s">
        <v>170</v>
      </c>
      <c r="C54" s="95" t="s">
        <v>193</v>
      </c>
      <c r="D54" s="95"/>
      <c r="E54" s="95"/>
      <c r="F54" s="9" t="s">
        <v>157</v>
      </c>
      <c r="G54" s="9" t="s">
        <v>20</v>
      </c>
      <c r="H54" s="9" t="s">
        <v>19</v>
      </c>
      <c r="I54" s="94" t="s">
        <v>18</v>
      </c>
      <c r="J54" s="94"/>
      <c r="K54" s="9"/>
      <c r="L54" s="9" t="s">
        <v>17</v>
      </c>
    </row>
    <row r="55" spans="1:12" ht="15">
      <c r="A55" s="96" t="s">
        <v>16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</row>
    <row r="56" spans="1:12" ht="15">
      <c r="A56" s="83" t="s">
        <v>15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</row>
    <row r="57" spans="1:12" ht="15">
      <c r="A57" s="97" t="s">
        <v>14</v>
      </c>
      <c r="B57" s="97"/>
      <c r="C57" s="97"/>
      <c r="D57" s="82" t="s">
        <v>184</v>
      </c>
      <c r="E57" s="82"/>
      <c r="F57" s="82"/>
      <c r="G57" s="82"/>
      <c r="H57" s="82"/>
      <c r="I57" s="82"/>
      <c r="J57" s="82"/>
      <c r="K57" s="82"/>
      <c r="L57" s="82"/>
    </row>
    <row r="58" spans="1:12" ht="15">
      <c r="A58" s="83" t="s">
        <v>13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</row>
    <row r="59" spans="1:12" ht="32.25" customHeight="1">
      <c r="A59" s="97" t="s">
        <v>12</v>
      </c>
      <c r="B59" s="97"/>
      <c r="C59" s="97"/>
      <c r="D59" s="98" t="s">
        <v>11</v>
      </c>
      <c r="E59" s="98"/>
      <c r="F59" s="98"/>
      <c r="G59" s="98"/>
      <c r="H59" s="98"/>
      <c r="I59" s="98"/>
      <c r="J59" s="98"/>
      <c r="K59" s="98"/>
      <c r="L59" s="98"/>
    </row>
    <row r="60" spans="1:12" ht="32.25" customHeight="1">
      <c r="A60" s="97" t="s">
        <v>10</v>
      </c>
      <c r="B60" s="97"/>
      <c r="C60" s="97"/>
      <c r="D60" s="98" t="s">
        <v>169</v>
      </c>
      <c r="E60" s="98"/>
      <c r="F60" s="98"/>
      <c r="G60" s="98"/>
      <c r="H60" s="98"/>
      <c r="I60" s="98"/>
      <c r="J60" s="98"/>
      <c r="K60" s="98"/>
      <c r="L60" s="98"/>
    </row>
    <row r="61" spans="1:12" ht="15">
      <c r="A61" s="83" t="s">
        <v>9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</row>
    <row r="62" spans="1:12" ht="15">
      <c r="A62" s="88" t="s">
        <v>8</v>
      </c>
      <c r="B62" s="88"/>
      <c r="C62" s="88"/>
      <c r="D62" s="88"/>
      <c r="E62" s="88" t="s">
        <v>7</v>
      </c>
      <c r="F62" s="88"/>
      <c r="G62" s="88"/>
      <c r="H62" s="88"/>
      <c r="I62" s="88" t="s">
        <v>6</v>
      </c>
      <c r="J62" s="88"/>
      <c r="K62" s="88"/>
      <c r="L62" s="88"/>
    </row>
    <row r="63" spans="1:12" ht="11.2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</row>
    <row r="64" spans="1:12" ht="15">
      <c r="A64" s="96" t="s">
        <v>5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</row>
    <row r="65" spans="1:12" ht="15">
      <c r="A65" s="88" t="s">
        <v>4</v>
      </c>
      <c r="B65" s="88"/>
      <c r="C65" s="88" t="s">
        <v>3</v>
      </c>
      <c r="D65" s="88"/>
      <c r="E65" s="88"/>
      <c r="F65" s="88" t="s">
        <v>2</v>
      </c>
      <c r="G65" s="88"/>
      <c r="H65" s="88"/>
      <c r="I65" s="88" t="s">
        <v>1</v>
      </c>
      <c r="J65" s="88"/>
      <c r="K65" s="88" t="s">
        <v>0</v>
      </c>
      <c r="L65" s="88"/>
    </row>
    <row r="66" spans="1:12" ht="16.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</sheetData>
  <mergeCells count="185">
    <mergeCell ref="A44:B44"/>
    <mergeCell ref="C44:D44"/>
    <mergeCell ref="E44:G44"/>
    <mergeCell ref="H44:J44"/>
    <mergeCell ref="K44:L44"/>
    <mergeCell ref="A43:B43"/>
    <mergeCell ref="C43:D43"/>
    <mergeCell ref="E43:G43"/>
    <mergeCell ref="H43:J43"/>
    <mergeCell ref="K43:L43"/>
    <mergeCell ref="H42:J42"/>
    <mergeCell ref="K42:L42"/>
    <mergeCell ref="A11:B11"/>
    <mergeCell ref="C11:L11"/>
    <mergeCell ref="A12:B12"/>
    <mergeCell ref="C12:L12"/>
    <mergeCell ref="A13:B13"/>
    <mergeCell ref="C13:E13"/>
    <mergeCell ref="F13:G13"/>
    <mergeCell ref="H13:L13"/>
    <mergeCell ref="C14:L14"/>
    <mergeCell ref="A15:L15"/>
    <mergeCell ref="D16:E16"/>
    <mergeCell ref="F16:G16"/>
    <mergeCell ref="H16:I16"/>
    <mergeCell ref="D17:E17"/>
    <mergeCell ref="F17:G17"/>
    <mergeCell ref="H17:I17"/>
    <mergeCell ref="A19:L19"/>
    <mergeCell ref="A20:L20"/>
    <mergeCell ref="D18:E18"/>
    <mergeCell ref="F18:G18"/>
    <mergeCell ref="H18:I18"/>
    <mergeCell ref="A21:L21"/>
    <mergeCell ref="A1:L1"/>
    <mergeCell ref="A2:L2"/>
    <mergeCell ref="A3:B3"/>
    <mergeCell ref="C3:L3"/>
    <mergeCell ref="A4:B4"/>
    <mergeCell ref="C4:L4"/>
    <mergeCell ref="A5:L5"/>
    <mergeCell ref="A6:B6"/>
    <mergeCell ref="C6:E6"/>
    <mergeCell ref="F6:G6"/>
    <mergeCell ref="H6:L6"/>
    <mergeCell ref="A7:B7"/>
    <mergeCell ref="C7:L7"/>
    <mergeCell ref="A8:B8"/>
    <mergeCell ref="C8:E8"/>
    <mergeCell ref="F8:G8"/>
    <mergeCell ref="H8:L8"/>
    <mergeCell ref="A9:B9"/>
    <mergeCell ref="C9:L9"/>
    <mergeCell ref="A10:B10"/>
    <mergeCell ref="C10:L10"/>
    <mergeCell ref="A22:B22"/>
    <mergeCell ref="C22:L22"/>
    <mergeCell ref="A23:L23"/>
    <mergeCell ref="A24:D24"/>
    <mergeCell ref="E24:H24"/>
    <mergeCell ref="I24:L24"/>
    <mergeCell ref="A25:D25"/>
    <mergeCell ref="E25:H25"/>
    <mergeCell ref="I25:L25"/>
    <mergeCell ref="A26:D26"/>
    <mergeCell ref="E26:H26"/>
    <mergeCell ref="I26:L26"/>
    <mergeCell ref="A27:D27"/>
    <mergeCell ref="E27:H27"/>
    <mergeCell ref="I27:L27"/>
    <mergeCell ref="A28:L28"/>
    <mergeCell ref="A29:D29"/>
    <mergeCell ref="E29:H29"/>
    <mergeCell ref="I29:L29"/>
    <mergeCell ref="A30:D30"/>
    <mergeCell ref="E30:H30"/>
    <mergeCell ref="I30:L30"/>
    <mergeCell ref="A31:L31"/>
    <mergeCell ref="A32:B32"/>
    <mergeCell ref="C32:D32"/>
    <mergeCell ref="E32:G32"/>
    <mergeCell ref="H32:J32"/>
    <mergeCell ref="K32:L32"/>
    <mergeCell ref="H35:J35"/>
    <mergeCell ref="K35:L35"/>
    <mergeCell ref="A36:B36"/>
    <mergeCell ref="C36:D36"/>
    <mergeCell ref="E36:G36"/>
    <mergeCell ref="H36:J36"/>
    <mergeCell ref="K36:L36"/>
    <mergeCell ref="A33:B33"/>
    <mergeCell ref="C33:D33"/>
    <mergeCell ref="E33:G33"/>
    <mergeCell ref="H33:J33"/>
    <mergeCell ref="K33:L33"/>
    <mergeCell ref="A34:B34"/>
    <mergeCell ref="C34:D34"/>
    <mergeCell ref="E34:G34"/>
    <mergeCell ref="H34:J34"/>
    <mergeCell ref="K34:L34"/>
    <mergeCell ref="A35:B35"/>
    <mergeCell ref="C35:D35"/>
    <mergeCell ref="E35:G35"/>
    <mergeCell ref="A48:L48"/>
    <mergeCell ref="A49:C49"/>
    <mergeCell ref="D49:F49"/>
    <mergeCell ref="G49:I49"/>
    <mergeCell ref="J49:L49"/>
    <mergeCell ref="A50:C50"/>
    <mergeCell ref="D50:F50"/>
    <mergeCell ref="G50:I50"/>
    <mergeCell ref="J50:L50"/>
    <mergeCell ref="A66:B66"/>
    <mergeCell ref="C66:E66"/>
    <mergeCell ref="F66:H66"/>
    <mergeCell ref="I66:J66"/>
    <mergeCell ref="K66:L66"/>
    <mergeCell ref="A63:D63"/>
    <mergeCell ref="E63:H63"/>
    <mergeCell ref="A57:C57"/>
    <mergeCell ref="D57:L57"/>
    <mergeCell ref="A58:L58"/>
    <mergeCell ref="A59:C59"/>
    <mergeCell ref="D59:L59"/>
    <mergeCell ref="A60:C60"/>
    <mergeCell ref="D60:L60"/>
    <mergeCell ref="A61:L61"/>
    <mergeCell ref="A62:D62"/>
    <mergeCell ref="E62:H62"/>
    <mergeCell ref="I62:L62"/>
    <mergeCell ref="I63:L63"/>
    <mergeCell ref="A64:L64"/>
    <mergeCell ref="A65:B65"/>
    <mergeCell ref="C65:E65"/>
    <mergeCell ref="F65:H65"/>
    <mergeCell ref="I65:J65"/>
    <mergeCell ref="K65:L65"/>
    <mergeCell ref="A51:L51"/>
    <mergeCell ref="C52:E52"/>
    <mergeCell ref="I52:J52"/>
    <mergeCell ref="C53:E53"/>
    <mergeCell ref="I53:J53"/>
    <mergeCell ref="C54:E54"/>
    <mergeCell ref="I54:J54"/>
    <mergeCell ref="A55:L55"/>
    <mergeCell ref="A56:L56"/>
    <mergeCell ref="A45:L45"/>
    <mergeCell ref="B46:C46"/>
    <mergeCell ref="D46:E46"/>
    <mergeCell ref="F46:G46"/>
    <mergeCell ref="H46:I46"/>
    <mergeCell ref="J46:L46"/>
    <mergeCell ref="B47:C47"/>
    <mergeCell ref="D47:E47"/>
    <mergeCell ref="A40:B40"/>
    <mergeCell ref="C40:D40"/>
    <mergeCell ref="E40:G40"/>
    <mergeCell ref="H40:J40"/>
    <mergeCell ref="K40:L40"/>
    <mergeCell ref="F47:G47"/>
    <mergeCell ref="H47:I47"/>
    <mergeCell ref="J47:L47"/>
    <mergeCell ref="A41:B41"/>
    <mergeCell ref="C41:D41"/>
    <mergeCell ref="E41:G41"/>
    <mergeCell ref="H41:J41"/>
    <mergeCell ref="K41:L41"/>
    <mergeCell ref="A42:B42"/>
    <mergeCell ref="C42:D42"/>
    <mergeCell ref="E42:G42"/>
    <mergeCell ref="A39:B39"/>
    <mergeCell ref="C39:D39"/>
    <mergeCell ref="E39:G39"/>
    <mergeCell ref="H39:J39"/>
    <mergeCell ref="K39:L39"/>
    <mergeCell ref="A37:B37"/>
    <mergeCell ref="C37:D37"/>
    <mergeCell ref="E37:G37"/>
    <mergeCell ref="H37:J37"/>
    <mergeCell ref="K37:L37"/>
    <mergeCell ref="A38:B38"/>
    <mergeCell ref="C38:D38"/>
    <mergeCell ref="E38:G38"/>
    <mergeCell ref="H38:J38"/>
    <mergeCell ref="K38:L38"/>
  </mergeCells>
  <hyperlinks>
    <hyperlink ref="H17" r:id="rId1"/>
    <hyperlink ref="H18" r:id="rId2"/>
  </hyperlinks>
  <printOptions horizontalCentered="1"/>
  <pageMargins left="3.937007874015748E-2" right="3.937007874015748E-2" top="1.1344907407407407" bottom="0.74803149606299213" header="3.937007874015748E-2" footer="0.31496062992125984"/>
  <pageSetup scale="55" orientation="portrait" r:id="rId3"/>
  <headerFooter>
    <oddHeader>&amp;L&amp;G&amp;C&amp;"-,Negrita"&amp;14&amp;KA93131
&amp;R&amp;"Montserrat,Negrita"&amp;K621132Ramo 33 FASSA
Ficha Técnica del Indicador de Nivel Componente
"Médicos generales y especialistas por cada mil habitantes (población no derechohabiente)"
MIR 2024</oddHeader>
    <oddFooter>&amp;L&amp;14&amp;F&amp;C&amp;14&amp;P de &amp;N&amp;R&amp;14 15Feb24</oddFooter>
  </headerFooter>
  <rowBreaks count="1" manualBreakCount="1">
    <brk id="50" max="11" man="1"/>
  </row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view="pageLayout" topLeftCell="A97" zoomScale="80" zoomScaleNormal="100" zoomScaleSheetLayoutView="100" zoomScalePageLayoutView="80" workbookViewId="0">
      <selection sqref="A1:U1"/>
    </sheetView>
  </sheetViews>
  <sheetFormatPr baseColWidth="10" defaultColWidth="10.140625" defaultRowHeight="15"/>
  <cols>
    <col min="1" max="1" width="7" style="19" customWidth="1"/>
    <col min="2" max="2" width="27" style="19" customWidth="1"/>
    <col min="3" max="9" width="19.7109375" style="19" hidden="1" customWidth="1"/>
    <col min="10" max="10" width="17.85546875" style="19" customWidth="1"/>
    <col min="11" max="11" width="17" style="19" customWidth="1"/>
    <col min="12" max="12" width="15.85546875" style="19" customWidth="1"/>
    <col min="13" max="13" width="16.28515625" style="19" customWidth="1"/>
    <col min="14" max="14" width="14.7109375" style="19" customWidth="1"/>
    <col min="15" max="15" width="17.5703125" style="19" customWidth="1"/>
    <col min="16" max="16" width="15.7109375" style="19" customWidth="1"/>
    <col min="17" max="17" width="19.7109375" style="19" customWidth="1"/>
    <col min="18" max="18" width="16.85546875" style="19" customWidth="1"/>
    <col min="19" max="19" width="16.28515625" style="19" customWidth="1"/>
    <col min="20" max="20" width="16.5703125" style="19" customWidth="1"/>
    <col min="21" max="22" width="16.7109375" style="19" customWidth="1"/>
    <col min="23" max="16384" width="10.140625" style="19"/>
  </cols>
  <sheetData>
    <row r="1" spans="1:22" ht="54" customHeight="1">
      <c r="A1" s="125" t="s">
        <v>182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7"/>
      <c r="V1" s="77" t="s">
        <v>198</v>
      </c>
    </row>
    <row r="2" spans="1:22" ht="26.25" customHeight="1">
      <c r="A2" s="128" t="s">
        <v>174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30"/>
      <c r="V2" s="78"/>
    </row>
    <row r="3" spans="1:22" ht="80.25" customHeight="1">
      <c r="A3" s="121" t="s">
        <v>160</v>
      </c>
      <c r="B3" s="122"/>
      <c r="C3" s="61"/>
      <c r="D3" s="61"/>
      <c r="E3" s="61"/>
      <c r="F3" s="61"/>
      <c r="G3" s="61"/>
      <c r="H3" s="61"/>
      <c r="I3" s="61"/>
      <c r="J3" s="131" t="s">
        <v>192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3"/>
      <c r="V3" s="72" t="s">
        <v>199</v>
      </c>
    </row>
    <row r="4" spans="1:22" s="20" customFormat="1" ht="35.25" customHeight="1">
      <c r="A4" s="112" t="s">
        <v>175</v>
      </c>
      <c r="B4" s="112"/>
      <c r="C4" s="44">
        <v>2005</v>
      </c>
      <c r="D4" s="44">
        <v>2006</v>
      </c>
      <c r="E4" s="44">
        <v>2007</v>
      </c>
      <c r="F4" s="44">
        <v>2008</v>
      </c>
      <c r="G4" s="44">
        <v>2009</v>
      </c>
      <c r="H4" s="44">
        <v>2010</v>
      </c>
      <c r="I4" s="44">
        <v>2011</v>
      </c>
      <c r="J4" s="45">
        <v>2012</v>
      </c>
      <c r="K4" s="45">
        <v>2013</v>
      </c>
      <c r="L4" s="45">
        <v>2014</v>
      </c>
      <c r="M4" s="45">
        <v>2015</v>
      </c>
      <c r="N4" s="45">
        <v>2016</v>
      </c>
      <c r="O4" s="45">
        <v>2017</v>
      </c>
      <c r="P4" s="45">
        <v>2018</v>
      </c>
      <c r="Q4" s="45">
        <v>2019</v>
      </c>
      <c r="R4" s="45">
        <v>2020</v>
      </c>
      <c r="S4" s="45">
        <v>2021</v>
      </c>
      <c r="T4" s="65">
        <v>2022</v>
      </c>
      <c r="U4" s="65">
        <v>2023</v>
      </c>
      <c r="V4" s="65">
        <v>2024</v>
      </c>
    </row>
    <row r="5" spans="1:22" s="20" customFormat="1" ht="20.25" customHeight="1">
      <c r="A5" s="113" t="s">
        <v>89</v>
      </c>
      <c r="B5" s="114"/>
      <c r="C5" s="42">
        <f t="shared" ref="C5:S5" si="0">SUM(C6:C37)</f>
        <v>38677</v>
      </c>
      <c r="D5" s="42">
        <f t="shared" si="0"/>
        <v>42156</v>
      </c>
      <c r="E5" s="42">
        <f t="shared" si="0"/>
        <v>46393</v>
      </c>
      <c r="F5" s="42">
        <f t="shared" si="0"/>
        <v>49881</v>
      </c>
      <c r="G5" s="42">
        <f t="shared" si="0"/>
        <v>54452</v>
      </c>
      <c r="H5" s="42">
        <f t="shared" si="0"/>
        <v>56720</v>
      </c>
      <c r="I5" s="43">
        <f t="shared" si="0"/>
        <v>62700</v>
      </c>
      <c r="J5" s="43">
        <f t="shared" si="0"/>
        <v>64192</v>
      </c>
      <c r="K5" s="43">
        <f t="shared" si="0"/>
        <v>66715</v>
      </c>
      <c r="L5" s="43">
        <f t="shared" si="0"/>
        <v>71540</v>
      </c>
      <c r="M5" s="43">
        <f t="shared" si="0"/>
        <v>73737</v>
      </c>
      <c r="N5" s="43">
        <f t="shared" si="0"/>
        <v>75173</v>
      </c>
      <c r="O5" s="43">
        <f t="shared" si="0"/>
        <v>76033</v>
      </c>
      <c r="P5" s="43">
        <f t="shared" si="0"/>
        <v>76513</v>
      </c>
      <c r="Q5" s="43">
        <f t="shared" si="0"/>
        <v>77247</v>
      </c>
      <c r="R5" s="43">
        <f t="shared" si="0"/>
        <v>80511</v>
      </c>
      <c r="S5" s="43">
        <f t="shared" si="0"/>
        <v>81791</v>
      </c>
      <c r="T5" s="43">
        <f t="shared" ref="T5:U5" si="1">SUM(T6:T37)</f>
        <v>83079</v>
      </c>
      <c r="U5" s="43">
        <f t="shared" si="1"/>
        <v>84381</v>
      </c>
      <c r="V5" s="43">
        <v>89824</v>
      </c>
    </row>
    <row r="6" spans="1:22" ht="21.95" customHeight="1">
      <c r="A6" s="46" t="s">
        <v>152</v>
      </c>
      <c r="B6" s="47" t="s">
        <v>151</v>
      </c>
      <c r="C6" s="39">
        <v>795</v>
      </c>
      <c r="D6" s="39">
        <v>776</v>
      </c>
      <c r="E6" s="39">
        <v>847</v>
      </c>
      <c r="F6" s="39">
        <v>886</v>
      </c>
      <c r="G6" s="39">
        <v>899</v>
      </c>
      <c r="H6" s="39">
        <v>929</v>
      </c>
      <c r="I6" s="40">
        <v>926</v>
      </c>
      <c r="J6" s="40">
        <v>930</v>
      </c>
      <c r="K6" s="40">
        <v>955</v>
      </c>
      <c r="L6" s="40">
        <v>970</v>
      </c>
      <c r="M6" s="41">
        <v>996</v>
      </c>
      <c r="N6" s="41">
        <v>985</v>
      </c>
      <c r="O6" s="41">
        <v>993</v>
      </c>
      <c r="P6" s="41">
        <v>963</v>
      </c>
      <c r="Q6" s="41">
        <v>965</v>
      </c>
      <c r="R6" s="29">
        <v>1075</v>
      </c>
      <c r="S6" s="29">
        <v>1046</v>
      </c>
      <c r="T6" s="17">
        <v>1074</v>
      </c>
      <c r="U6" s="17">
        <v>1109</v>
      </c>
      <c r="V6" s="17">
        <v>1273</v>
      </c>
    </row>
    <row r="7" spans="1:22" ht="21.95" customHeight="1">
      <c r="A7" s="48" t="s">
        <v>150</v>
      </c>
      <c r="B7" s="49" t="s">
        <v>149</v>
      </c>
      <c r="C7" s="15">
        <v>539</v>
      </c>
      <c r="D7" s="15">
        <v>567</v>
      </c>
      <c r="E7" s="15">
        <v>628</v>
      </c>
      <c r="F7" s="15">
        <v>681</v>
      </c>
      <c r="G7" s="15">
        <v>819</v>
      </c>
      <c r="H7" s="15">
        <v>819</v>
      </c>
      <c r="I7" s="16">
        <v>928</v>
      </c>
      <c r="J7" s="16">
        <v>1039</v>
      </c>
      <c r="K7" s="16">
        <v>1037</v>
      </c>
      <c r="L7" s="16">
        <v>1080</v>
      </c>
      <c r="M7" s="17">
        <v>1087</v>
      </c>
      <c r="N7" s="17">
        <v>1096</v>
      </c>
      <c r="O7" s="17">
        <v>1078</v>
      </c>
      <c r="P7" s="17">
        <v>1015</v>
      </c>
      <c r="Q7" s="17">
        <v>1072</v>
      </c>
      <c r="R7" s="29">
        <v>1126</v>
      </c>
      <c r="S7" s="29">
        <v>1128</v>
      </c>
      <c r="T7" s="17">
        <v>1147</v>
      </c>
      <c r="U7" s="17">
        <v>1164</v>
      </c>
      <c r="V7" s="17">
        <v>1610</v>
      </c>
    </row>
    <row r="8" spans="1:22" ht="21.95" customHeight="1">
      <c r="A8" s="48" t="s">
        <v>148</v>
      </c>
      <c r="B8" s="49" t="s">
        <v>147</v>
      </c>
      <c r="C8" s="15">
        <v>259</v>
      </c>
      <c r="D8" s="15">
        <v>298</v>
      </c>
      <c r="E8" s="15">
        <v>291</v>
      </c>
      <c r="F8" s="15">
        <v>307</v>
      </c>
      <c r="G8" s="15">
        <v>368</v>
      </c>
      <c r="H8" s="15">
        <v>385</v>
      </c>
      <c r="I8" s="16">
        <v>427</v>
      </c>
      <c r="J8" s="16">
        <v>450</v>
      </c>
      <c r="K8" s="16">
        <v>434</v>
      </c>
      <c r="L8" s="16">
        <v>490</v>
      </c>
      <c r="M8" s="17">
        <v>501</v>
      </c>
      <c r="N8" s="17">
        <v>493</v>
      </c>
      <c r="O8" s="17">
        <v>496</v>
      </c>
      <c r="P8" s="17">
        <v>488</v>
      </c>
      <c r="Q8" s="17">
        <v>493</v>
      </c>
      <c r="R8" s="29">
        <v>569</v>
      </c>
      <c r="S8" s="29">
        <v>565</v>
      </c>
      <c r="T8" s="17">
        <v>588</v>
      </c>
      <c r="U8" s="17">
        <v>614</v>
      </c>
      <c r="V8" s="17">
        <v>777</v>
      </c>
    </row>
    <row r="9" spans="1:22" ht="21.95" customHeight="1">
      <c r="A9" s="48" t="s">
        <v>146</v>
      </c>
      <c r="B9" s="49" t="s">
        <v>145</v>
      </c>
      <c r="C9" s="15">
        <v>532</v>
      </c>
      <c r="D9" s="15">
        <v>638</v>
      </c>
      <c r="E9" s="15">
        <v>635</v>
      </c>
      <c r="F9" s="15">
        <v>625</v>
      </c>
      <c r="G9" s="15">
        <v>693</v>
      </c>
      <c r="H9" s="15">
        <v>795</v>
      </c>
      <c r="I9" s="16">
        <v>686</v>
      </c>
      <c r="J9" s="16">
        <v>662</v>
      </c>
      <c r="K9" s="16">
        <v>716</v>
      </c>
      <c r="L9" s="16">
        <v>725</v>
      </c>
      <c r="M9" s="17">
        <v>757</v>
      </c>
      <c r="N9" s="17">
        <v>827</v>
      </c>
      <c r="O9" s="17">
        <v>775</v>
      </c>
      <c r="P9" s="17">
        <v>842</v>
      </c>
      <c r="Q9" s="17">
        <v>889</v>
      </c>
      <c r="R9" s="29">
        <v>905</v>
      </c>
      <c r="S9" s="29">
        <v>906</v>
      </c>
      <c r="T9" s="17">
        <v>961</v>
      </c>
      <c r="U9" s="17">
        <v>917</v>
      </c>
      <c r="V9" s="17">
        <v>1079</v>
      </c>
    </row>
    <row r="10" spans="1:22" ht="21.95" customHeight="1">
      <c r="A10" s="48" t="s">
        <v>144</v>
      </c>
      <c r="B10" s="49" t="s">
        <v>143</v>
      </c>
      <c r="C10" s="15">
        <v>573</v>
      </c>
      <c r="D10" s="15">
        <v>674</v>
      </c>
      <c r="E10" s="15">
        <v>813</v>
      </c>
      <c r="F10" s="15">
        <v>824</v>
      </c>
      <c r="G10" s="15">
        <v>950</v>
      </c>
      <c r="H10" s="15">
        <v>1086</v>
      </c>
      <c r="I10" s="16">
        <v>1052</v>
      </c>
      <c r="J10" s="16">
        <v>1065</v>
      </c>
      <c r="K10" s="16">
        <v>1091</v>
      </c>
      <c r="L10" s="16">
        <v>1093</v>
      </c>
      <c r="M10" s="17">
        <v>1006</v>
      </c>
      <c r="N10" s="17">
        <v>1001</v>
      </c>
      <c r="O10" s="17">
        <v>1104</v>
      </c>
      <c r="P10" s="17">
        <v>1111</v>
      </c>
      <c r="Q10" s="17">
        <v>1131</v>
      </c>
      <c r="R10" s="29">
        <v>1256</v>
      </c>
      <c r="S10" s="29">
        <v>1373</v>
      </c>
      <c r="T10" s="17">
        <v>1400</v>
      </c>
      <c r="U10" s="17">
        <v>1495</v>
      </c>
      <c r="V10" s="17">
        <v>1656</v>
      </c>
    </row>
    <row r="11" spans="1:22" ht="21.95" customHeight="1">
      <c r="A11" s="48" t="s">
        <v>142</v>
      </c>
      <c r="B11" s="49" t="s">
        <v>141</v>
      </c>
      <c r="C11" s="15">
        <v>402</v>
      </c>
      <c r="D11" s="15">
        <v>437</v>
      </c>
      <c r="E11" s="15">
        <v>437</v>
      </c>
      <c r="F11" s="15">
        <v>488</v>
      </c>
      <c r="G11" s="15">
        <v>504</v>
      </c>
      <c r="H11" s="15">
        <v>514</v>
      </c>
      <c r="I11" s="16">
        <v>526</v>
      </c>
      <c r="J11" s="16">
        <v>564</v>
      </c>
      <c r="K11" s="16">
        <v>572</v>
      </c>
      <c r="L11" s="16">
        <v>575</v>
      </c>
      <c r="M11" s="17">
        <v>594</v>
      </c>
      <c r="N11" s="17">
        <v>605</v>
      </c>
      <c r="O11" s="17">
        <v>622</v>
      </c>
      <c r="P11" s="17">
        <v>649</v>
      </c>
      <c r="Q11" s="17">
        <v>627</v>
      </c>
      <c r="R11" s="29">
        <v>726</v>
      </c>
      <c r="S11" s="29">
        <v>677</v>
      </c>
      <c r="T11" s="17">
        <v>716</v>
      </c>
      <c r="U11" s="17">
        <v>726</v>
      </c>
      <c r="V11" s="17">
        <v>888</v>
      </c>
    </row>
    <row r="12" spans="1:22" ht="21.95" customHeight="1">
      <c r="A12" s="48" t="s">
        <v>140</v>
      </c>
      <c r="B12" s="49" t="s">
        <v>139</v>
      </c>
      <c r="C12" s="15">
        <v>1351</v>
      </c>
      <c r="D12" s="15">
        <v>1455</v>
      </c>
      <c r="E12" s="15">
        <v>1672</v>
      </c>
      <c r="F12" s="15">
        <v>1676</v>
      </c>
      <c r="G12" s="15">
        <v>1886</v>
      </c>
      <c r="H12" s="15">
        <v>1925</v>
      </c>
      <c r="I12" s="16">
        <v>2248</v>
      </c>
      <c r="J12" s="16">
        <v>2458</v>
      </c>
      <c r="K12" s="16">
        <v>3017</v>
      </c>
      <c r="L12" s="16">
        <v>3125</v>
      </c>
      <c r="M12" s="17">
        <v>3245</v>
      </c>
      <c r="N12" s="17">
        <v>3639</v>
      </c>
      <c r="O12" s="17">
        <v>3860</v>
      </c>
      <c r="P12" s="17">
        <v>3564</v>
      </c>
      <c r="Q12" s="17">
        <v>3644</v>
      </c>
      <c r="R12" s="29">
        <v>4009</v>
      </c>
      <c r="S12" s="29">
        <v>4144</v>
      </c>
      <c r="T12" s="17">
        <v>4148</v>
      </c>
      <c r="U12" s="17">
        <v>4432</v>
      </c>
      <c r="V12" s="17">
        <v>4593</v>
      </c>
    </row>
    <row r="13" spans="1:22" ht="21.95" customHeight="1">
      <c r="A13" s="48" t="s">
        <v>138</v>
      </c>
      <c r="B13" s="49" t="s">
        <v>137</v>
      </c>
      <c r="C13" s="15">
        <v>824</v>
      </c>
      <c r="D13" s="15">
        <v>829</v>
      </c>
      <c r="E13" s="15">
        <v>1003</v>
      </c>
      <c r="F13" s="15">
        <v>1051</v>
      </c>
      <c r="G13" s="15">
        <v>1056</v>
      </c>
      <c r="H13" s="15">
        <v>1244</v>
      </c>
      <c r="I13" s="16">
        <v>1649</v>
      </c>
      <c r="J13" s="16">
        <v>1532</v>
      </c>
      <c r="K13" s="16">
        <v>1629</v>
      </c>
      <c r="L13" s="16">
        <v>1683</v>
      </c>
      <c r="M13" s="17">
        <v>1762</v>
      </c>
      <c r="N13" s="17">
        <v>1871</v>
      </c>
      <c r="O13" s="17">
        <v>1848</v>
      </c>
      <c r="P13" s="17">
        <v>1880</v>
      </c>
      <c r="Q13" s="17">
        <v>1890</v>
      </c>
      <c r="R13" s="29">
        <v>2011</v>
      </c>
      <c r="S13" s="29">
        <v>2038</v>
      </c>
      <c r="T13" s="17">
        <v>2089</v>
      </c>
      <c r="U13" s="17">
        <v>2127</v>
      </c>
      <c r="V13" s="17">
        <v>2287</v>
      </c>
    </row>
    <row r="14" spans="1:22" ht="21.95" customHeight="1">
      <c r="A14" s="48" t="s">
        <v>136</v>
      </c>
      <c r="B14" s="50" t="s">
        <v>168</v>
      </c>
      <c r="C14" s="18">
        <v>4099</v>
      </c>
      <c r="D14" s="18">
        <v>4235</v>
      </c>
      <c r="E14" s="18">
        <v>4204</v>
      </c>
      <c r="F14" s="18">
        <v>4267</v>
      </c>
      <c r="G14" s="18">
        <v>4610</v>
      </c>
      <c r="H14" s="18">
        <v>5113</v>
      </c>
      <c r="I14" s="17">
        <v>5791</v>
      </c>
      <c r="J14" s="17">
        <v>6066</v>
      </c>
      <c r="K14" s="17">
        <v>6086</v>
      </c>
      <c r="L14" s="17">
        <v>6637</v>
      </c>
      <c r="M14" s="17">
        <v>6849</v>
      </c>
      <c r="N14" s="17">
        <v>6565</v>
      </c>
      <c r="O14" s="17">
        <v>6551</v>
      </c>
      <c r="P14" s="17">
        <v>6485</v>
      </c>
      <c r="Q14" s="17">
        <v>6445</v>
      </c>
      <c r="R14" s="29">
        <v>6569</v>
      </c>
      <c r="S14" s="29">
        <v>7434</v>
      </c>
      <c r="T14" s="17">
        <v>7252</v>
      </c>
      <c r="U14" s="17">
        <v>7805</v>
      </c>
      <c r="V14" s="17">
        <v>7966</v>
      </c>
    </row>
    <row r="15" spans="1:22" ht="21.95" customHeight="1">
      <c r="A15" s="48" t="s">
        <v>135</v>
      </c>
      <c r="B15" s="49" t="s">
        <v>134</v>
      </c>
      <c r="C15" s="18">
        <v>758</v>
      </c>
      <c r="D15" s="18">
        <v>817</v>
      </c>
      <c r="E15" s="18">
        <v>929</v>
      </c>
      <c r="F15" s="18">
        <v>936</v>
      </c>
      <c r="G15" s="18">
        <v>1008</v>
      </c>
      <c r="H15" s="18">
        <v>1054</v>
      </c>
      <c r="I15" s="17">
        <v>1100</v>
      </c>
      <c r="J15" s="17">
        <v>1146</v>
      </c>
      <c r="K15" s="17">
        <v>1119</v>
      </c>
      <c r="L15" s="17">
        <v>1113</v>
      </c>
      <c r="M15" s="17">
        <v>1188</v>
      </c>
      <c r="N15" s="17">
        <v>1205</v>
      </c>
      <c r="O15" s="17">
        <v>1225</v>
      </c>
      <c r="P15" s="17">
        <v>1272</v>
      </c>
      <c r="Q15" s="17">
        <v>1258</v>
      </c>
      <c r="R15" s="29">
        <v>1299</v>
      </c>
      <c r="S15" s="29">
        <v>1356</v>
      </c>
      <c r="T15" s="17">
        <v>1369</v>
      </c>
      <c r="U15" s="17">
        <v>1402</v>
      </c>
      <c r="V15" s="17">
        <v>1565</v>
      </c>
    </row>
    <row r="16" spans="1:22" ht="21.95" customHeight="1">
      <c r="A16" s="48" t="s">
        <v>133</v>
      </c>
      <c r="B16" s="49" t="s">
        <v>132</v>
      </c>
      <c r="C16" s="18">
        <v>1485</v>
      </c>
      <c r="D16" s="18">
        <v>2098</v>
      </c>
      <c r="E16" s="18">
        <v>2158</v>
      </c>
      <c r="F16" s="18">
        <v>2323</v>
      </c>
      <c r="G16" s="18">
        <v>2727</v>
      </c>
      <c r="H16" s="18">
        <v>2859</v>
      </c>
      <c r="I16" s="17">
        <v>3154</v>
      </c>
      <c r="J16" s="17">
        <v>3019</v>
      </c>
      <c r="K16" s="17">
        <v>3080</v>
      </c>
      <c r="L16" s="17">
        <v>3294</v>
      </c>
      <c r="M16" s="17">
        <v>3478</v>
      </c>
      <c r="N16" s="17">
        <v>3645</v>
      </c>
      <c r="O16" s="17">
        <v>3805</v>
      </c>
      <c r="P16" s="17">
        <v>3921</v>
      </c>
      <c r="Q16" s="17">
        <v>4113</v>
      </c>
      <c r="R16" s="29">
        <v>4324</v>
      </c>
      <c r="S16" s="29">
        <v>4290</v>
      </c>
      <c r="T16" s="17">
        <v>4503</v>
      </c>
      <c r="U16" s="17">
        <v>4419</v>
      </c>
      <c r="V16" s="17">
        <v>4583</v>
      </c>
    </row>
    <row r="17" spans="1:22" ht="21.95" customHeight="1">
      <c r="A17" s="48" t="s">
        <v>131</v>
      </c>
      <c r="B17" s="49" t="s">
        <v>130</v>
      </c>
      <c r="C17" s="18">
        <v>1910</v>
      </c>
      <c r="D17" s="18">
        <v>1969</v>
      </c>
      <c r="E17" s="18">
        <v>2087</v>
      </c>
      <c r="F17" s="18">
        <v>2182</v>
      </c>
      <c r="G17" s="18">
        <v>2437</v>
      </c>
      <c r="H17" s="18">
        <v>2411</v>
      </c>
      <c r="I17" s="17">
        <v>2442</v>
      </c>
      <c r="J17" s="17">
        <v>2608</v>
      </c>
      <c r="K17" s="17">
        <v>2752</v>
      </c>
      <c r="L17" s="17">
        <v>3567</v>
      </c>
      <c r="M17" s="17">
        <v>3818</v>
      </c>
      <c r="N17" s="17">
        <v>3906</v>
      </c>
      <c r="O17" s="17">
        <v>4135</v>
      </c>
      <c r="P17" s="17">
        <v>4477</v>
      </c>
      <c r="Q17" s="17">
        <v>4307</v>
      </c>
      <c r="R17" s="29">
        <v>4395</v>
      </c>
      <c r="S17" s="29">
        <v>4440</v>
      </c>
      <c r="T17" s="17">
        <v>4511</v>
      </c>
      <c r="U17" s="17">
        <v>4513</v>
      </c>
      <c r="V17" s="17">
        <v>4670</v>
      </c>
    </row>
    <row r="18" spans="1:22" ht="21.95" customHeight="1">
      <c r="A18" s="48" t="s">
        <v>129</v>
      </c>
      <c r="B18" s="49" t="s">
        <v>128</v>
      </c>
      <c r="C18" s="18">
        <v>1201</v>
      </c>
      <c r="D18" s="18">
        <v>1345</v>
      </c>
      <c r="E18" s="18">
        <v>1419</v>
      </c>
      <c r="F18" s="18">
        <v>1564</v>
      </c>
      <c r="G18" s="18">
        <v>1660</v>
      </c>
      <c r="H18" s="18">
        <v>1769</v>
      </c>
      <c r="I18" s="17">
        <v>1866</v>
      </c>
      <c r="J18" s="17">
        <v>1950</v>
      </c>
      <c r="K18" s="17">
        <v>1978</v>
      </c>
      <c r="L18" s="17">
        <v>2098</v>
      </c>
      <c r="M18" s="17">
        <v>2119</v>
      </c>
      <c r="N18" s="17">
        <v>2177</v>
      </c>
      <c r="O18" s="17">
        <v>2211</v>
      </c>
      <c r="P18" s="17">
        <v>2257</v>
      </c>
      <c r="Q18" s="17">
        <v>2361</v>
      </c>
      <c r="R18" s="29">
        <v>2673</v>
      </c>
      <c r="S18" s="29">
        <v>2569</v>
      </c>
      <c r="T18" s="17">
        <v>2754</v>
      </c>
      <c r="U18" s="17">
        <v>2742</v>
      </c>
      <c r="V18" s="17">
        <v>2905</v>
      </c>
    </row>
    <row r="19" spans="1:22" ht="21.95" customHeight="1">
      <c r="A19" s="48" t="s">
        <v>127</v>
      </c>
      <c r="B19" s="49" t="s">
        <v>126</v>
      </c>
      <c r="C19" s="18">
        <v>2507</v>
      </c>
      <c r="D19" s="18">
        <v>2579</v>
      </c>
      <c r="E19" s="18">
        <v>2917</v>
      </c>
      <c r="F19" s="18">
        <v>3178</v>
      </c>
      <c r="G19" s="18">
        <v>3866</v>
      </c>
      <c r="H19" s="18">
        <v>3422</v>
      </c>
      <c r="I19" s="17">
        <v>3571</v>
      </c>
      <c r="J19" s="17">
        <v>3711</v>
      </c>
      <c r="K19" s="17">
        <v>3892</v>
      </c>
      <c r="L19" s="17">
        <v>4052</v>
      </c>
      <c r="M19" s="17">
        <v>4262</v>
      </c>
      <c r="N19" s="17">
        <v>4300</v>
      </c>
      <c r="O19" s="17">
        <v>4219</v>
      </c>
      <c r="P19" s="17">
        <v>4217</v>
      </c>
      <c r="Q19" s="17">
        <v>4159</v>
      </c>
      <c r="R19" s="29">
        <v>4302</v>
      </c>
      <c r="S19" s="29">
        <v>4141</v>
      </c>
      <c r="T19" s="17">
        <v>4186</v>
      </c>
      <c r="U19" s="17">
        <v>4182</v>
      </c>
      <c r="V19" s="17">
        <v>4344</v>
      </c>
    </row>
    <row r="20" spans="1:22" ht="21.95" customHeight="1">
      <c r="A20" s="48" t="s">
        <v>125</v>
      </c>
      <c r="B20" s="49" t="s">
        <v>124</v>
      </c>
      <c r="C20" s="18">
        <v>3245</v>
      </c>
      <c r="D20" s="18">
        <v>3183</v>
      </c>
      <c r="E20" s="18">
        <v>3781</v>
      </c>
      <c r="F20" s="18">
        <v>4810</v>
      </c>
      <c r="G20" s="18">
        <v>5369</v>
      </c>
      <c r="H20" s="18">
        <v>5966</v>
      </c>
      <c r="I20" s="17">
        <v>6781</v>
      </c>
      <c r="J20" s="17">
        <v>7175</v>
      </c>
      <c r="K20" s="17">
        <v>7574</v>
      </c>
      <c r="L20" s="17">
        <v>8222</v>
      </c>
      <c r="M20" s="17">
        <v>8197</v>
      </c>
      <c r="N20" s="17">
        <v>8592</v>
      </c>
      <c r="O20" s="17">
        <v>8323</v>
      </c>
      <c r="P20" s="17">
        <v>8278</v>
      </c>
      <c r="Q20" s="17">
        <v>8326</v>
      </c>
      <c r="R20" s="29">
        <v>8452</v>
      </c>
      <c r="S20" s="29">
        <v>8194</v>
      </c>
      <c r="T20" s="17">
        <v>8289</v>
      </c>
      <c r="U20" s="17">
        <v>8192</v>
      </c>
      <c r="V20" s="17">
        <v>8358</v>
      </c>
    </row>
    <row r="21" spans="1:22" ht="21.95" customHeight="1">
      <c r="A21" s="48" t="s">
        <v>123</v>
      </c>
      <c r="B21" s="49" t="s">
        <v>122</v>
      </c>
      <c r="C21" s="18">
        <v>1389</v>
      </c>
      <c r="D21" s="18">
        <v>1555</v>
      </c>
      <c r="E21" s="18">
        <v>1760</v>
      </c>
      <c r="F21" s="18">
        <v>1915</v>
      </c>
      <c r="G21" s="18">
        <v>2057</v>
      </c>
      <c r="H21" s="18">
        <v>2156</v>
      </c>
      <c r="I21" s="17">
        <v>2970</v>
      </c>
      <c r="J21" s="17">
        <v>2759</v>
      </c>
      <c r="K21" s="17">
        <v>2838</v>
      </c>
      <c r="L21" s="17">
        <v>2895</v>
      </c>
      <c r="M21" s="17">
        <v>2980</v>
      </c>
      <c r="N21" s="17">
        <v>2949</v>
      </c>
      <c r="O21" s="17">
        <v>2967</v>
      </c>
      <c r="P21" s="17">
        <v>2917</v>
      </c>
      <c r="Q21" s="17">
        <v>2899</v>
      </c>
      <c r="R21" s="29">
        <v>3228</v>
      </c>
      <c r="S21" s="29">
        <v>3213</v>
      </c>
      <c r="T21" s="17">
        <v>3286</v>
      </c>
      <c r="U21" s="17">
        <v>3427</v>
      </c>
      <c r="V21" s="17">
        <v>3589</v>
      </c>
    </row>
    <row r="22" spans="1:22" ht="21.95" customHeight="1">
      <c r="A22" s="48" t="s">
        <v>121</v>
      </c>
      <c r="B22" s="49" t="s">
        <v>120</v>
      </c>
      <c r="C22" s="18">
        <v>834</v>
      </c>
      <c r="D22" s="18">
        <v>877</v>
      </c>
      <c r="E22" s="18">
        <v>891</v>
      </c>
      <c r="F22" s="18">
        <v>977</v>
      </c>
      <c r="G22" s="18">
        <v>1027</v>
      </c>
      <c r="H22" s="18">
        <v>1090</v>
      </c>
      <c r="I22" s="17">
        <v>1151</v>
      </c>
      <c r="J22" s="17">
        <v>1125</v>
      </c>
      <c r="K22" s="17">
        <v>1269</v>
      </c>
      <c r="L22" s="17">
        <v>1410</v>
      </c>
      <c r="M22" s="17">
        <v>1407</v>
      </c>
      <c r="N22" s="17">
        <v>1338</v>
      </c>
      <c r="O22" s="17">
        <v>1296</v>
      </c>
      <c r="P22" s="17">
        <v>1328</v>
      </c>
      <c r="Q22" s="17">
        <v>1362</v>
      </c>
      <c r="R22" s="29">
        <v>1359</v>
      </c>
      <c r="S22" s="29">
        <v>1317</v>
      </c>
      <c r="T22" s="17">
        <v>1354</v>
      </c>
      <c r="U22" s="17">
        <v>1301</v>
      </c>
      <c r="V22" s="17">
        <v>1440</v>
      </c>
    </row>
    <row r="23" spans="1:22" ht="21.95" customHeight="1">
      <c r="A23" s="48" t="s">
        <v>119</v>
      </c>
      <c r="B23" s="49" t="s">
        <v>118</v>
      </c>
      <c r="C23" s="18">
        <v>583</v>
      </c>
      <c r="D23" s="18">
        <v>675</v>
      </c>
      <c r="E23" s="18">
        <v>686</v>
      </c>
      <c r="F23" s="18">
        <v>709</v>
      </c>
      <c r="G23" s="18">
        <v>810</v>
      </c>
      <c r="H23" s="18">
        <v>814</v>
      </c>
      <c r="I23" s="17">
        <v>858</v>
      </c>
      <c r="J23" s="17">
        <v>912</v>
      </c>
      <c r="K23" s="17">
        <v>943</v>
      </c>
      <c r="L23" s="17">
        <v>924</v>
      </c>
      <c r="M23" s="17">
        <v>909</v>
      </c>
      <c r="N23" s="17">
        <v>926</v>
      </c>
      <c r="O23" s="17">
        <v>955</v>
      </c>
      <c r="P23" s="17">
        <v>1058</v>
      </c>
      <c r="Q23" s="17">
        <v>1127</v>
      </c>
      <c r="R23" s="29">
        <v>1133</v>
      </c>
      <c r="S23" s="29">
        <v>1252</v>
      </c>
      <c r="T23" s="17">
        <v>1306</v>
      </c>
      <c r="U23" s="17">
        <v>1295</v>
      </c>
      <c r="V23" s="17">
        <v>1460</v>
      </c>
    </row>
    <row r="24" spans="1:22" s="21" customFormat="1" ht="21.95" customHeight="1">
      <c r="A24" s="48" t="s">
        <v>117</v>
      </c>
      <c r="B24" s="49" t="s">
        <v>116</v>
      </c>
      <c r="C24" s="18">
        <v>825</v>
      </c>
      <c r="D24" s="18">
        <v>856</v>
      </c>
      <c r="E24" s="18">
        <v>930</v>
      </c>
      <c r="F24" s="18">
        <v>940</v>
      </c>
      <c r="G24" s="18">
        <v>929</v>
      </c>
      <c r="H24" s="18">
        <v>1025</v>
      </c>
      <c r="I24" s="17">
        <v>1082</v>
      </c>
      <c r="J24" s="17">
        <v>1092</v>
      </c>
      <c r="K24" s="17">
        <v>1223</v>
      </c>
      <c r="L24" s="17">
        <v>1262</v>
      </c>
      <c r="M24" s="17">
        <v>1252</v>
      </c>
      <c r="N24" s="17">
        <v>1308</v>
      </c>
      <c r="O24" s="17">
        <v>1323</v>
      </c>
      <c r="P24" s="17">
        <v>1279</v>
      </c>
      <c r="Q24" s="17">
        <v>1276</v>
      </c>
      <c r="R24" s="29">
        <v>1413</v>
      </c>
      <c r="S24" s="29">
        <v>1387</v>
      </c>
      <c r="T24" s="17">
        <v>1414</v>
      </c>
      <c r="U24" s="17">
        <v>1469</v>
      </c>
      <c r="V24" s="17">
        <v>1631</v>
      </c>
    </row>
    <row r="25" spans="1:22" ht="21.95" customHeight="1">
      <c r="A25" s="48" t="s">
        <v>115</v>
      </c>
      <c r="B25" s="49" t="s">
        <v>114</v>
      </c>
      <c r="C25" s="18">
        <v>1084</v>
      </c>
      <c r="D25" s="18">
        <v>1209</v>
      </c>
      <c r="E25" s="18">
        <v>1405</v>
      </c>
      <c r="F25" s="18">
        <v>1696</v>
      </c>
      <c r="G25" s="18">
        <v>1868</v>
      </c>
      <c r="H25" s="18">
        <v>2330</v>
      </c>
      <c r="I25" s="17">
        <v>2466</v>
      </c>
      <c r="J25" s="17">
        <v>2651</v>
      </c>
      <c r="K25" s="17">
        <v>2798</v>
      </c>
      <c r="L25" s="17">
        <v>2927</v>
      </c>
      <c r="M25" s="17">
        <v>2929</v>
      </c>
      <c r="N25" s="17">
        <v>3101</v>
      </c>
      <c r="O25" s="17">
        <v>3089</v>
      </c>
      <c r="P25" s="17">
        <v>3139</v>
      </c>
      <c r="Q25" s="17">
        <v>3203</v>
      </c>
      <c r="R25" s="29">
        <v>3311</v>
      </c>
      <c r="S25" s="29">
        <v>3081</v>
      </c>
      <c r="T25" s="17">
        <v>3211</v>
      </c>
      <c r="U25" s="17">
        <v>3076</v>
      </c>
      <c r="V25" s="17">
        <v>3239</v>
      </c>
    </row>
    <row r="26" spans="1:22" ht="21.95" customHeight="1">
      <c r="A26" s="48" t="s">
        <v>113</v>
      </c>
      <c r="B26" s="49" t="s">
        <v>112</v>
      </c>
      <c r="C26" s="18">
        <v>1574</v>
      </c>
      <c r="D26" s="18">
        <v>1821</v>
      </c>
      <c r="E26" s="18">
        <v>2065</v>
      </c>
      <c r="F26" s="18">
        <v>2253</v>
      </c>
      <c r="G26" s="18">
        <v>2370</v>
      </c>
      <c r="H26" s="18">
        <v>2519</v>
      </c>
      <c r="I26" s="17">
        <v>2569</v>
      </c>
      <c r="J26" s="17">
        <v>2740</v>
      </c>
      <c r="K26" s="17">
        <v>2875</v>
      </c>
      <c r="L26" s="17">
        <v>3310</v>
      </c>
      <c r="M26" s="17">
        <v>3650</v>
      </c>
      <c r="N26" s="17">
        <v>3619</v>
      </c>
      <c r="O26" s="17">
        <v>3801</v>
      </c>
      <c r="P26" s="17">
        <v>3832</v>
      </c>
      <c r="Q26" s="17">
        <v>3800</v>
      </c>
      <c r="R26" s="29">
        <v>3410</v>
      </c>
      <c r="S26" s="29">
        <v>4021</v>
      </c>
      <c r="T26" s="17">
        <v>3778</v>
      </c>
      <c r="U26" s="17">
        <v>3964</v>
      </c>
      <c r="V26" s="17">
        <v>4125</v>
      </c>
    </row>
    <row r="27" spans="1:22" ht="21.95" customHeight="1">
      <c r="A27" s="48" t="s">
        <v>111</v>
      </c>
      <c r="B27" s="49" t="s">
        <v>110</v>
      </c>
      <c r="C27" s="18">
        <v>685</v>
      </c>
      <c r="D27" s="18">
        <v>817</v>
      </c>
      <c r="E27" s="18">
        <v>815</v>
      </c>
      <c r="F27" s="18">
        <v>861</v>
      </c>
      <c r="G27" s="18">
        <v>854</v>
      </c>
      <c r="H27" s="18">
        <v>820</v>
      </c>
      <c r="I27" s="17">
        <v>1026</v>
      </c>
      <c r="J27" s="17">
        <v>1165</v>
      </c>
      <c r="K27" s="17">
        <v>1173</v>
      </c>
      <c r="L27" s="17">
        <v>1220</v>
      </c>
      <c r="M27" s="17">
        <v>1263</v>
      </c>
      <c r="N27" s="17">
        <v>1278</v>
      </c>
      <c r="O27" s="17">
        <v>1352</v>
      </c>
      <c r="P27" s="17">
        <v>1407</v>
      </c>
      <c r="Q27" s="17">
        <v>1428</v>
      </c>
      <c r="R27" s="29">
        <v>1446</v>
      </c>
      <c r="S27" s="29">
        <v>1565</v>
      </c>
      <c r="T27" s="17">
        <v>1579</v>
      </c>
      <c r="U27" s="17">
        <v>1616</v>
      </c>
      <c r="V27" s="17">
        <v>1780</v>
      </c>
    </row>
    <row r="28" spans="1:22" ht="21.95" customHeight="1">
      <c r="A28" s="48" t="s">
        <v>109</v>
      </c>
      <c r="B28" s="49" t="s">
        <v>108</v>
      </c>
      <c r="C28" s="18">
        <v>512</v>
      </c>
      <c r="D28" s="18">
        <v>515</v>
      </c>
      <c r="E28" s="18">
        <v>576</v>
      </c>
      <c r="F28" s="18">
        <v>576</v>
      </c>
      <c r="G28" s="18">
        <v>627</v>
      </c>
      <c r="H28" s="18">
        <v>685</v>
      </c>
      <c r="I28" s="17">
        <v>902</v>
      </c>
      <c r="J28" s="17">
        <v>945</v>
      </c>
      <c r="K28" s="17">
        <v>906</v>
      </c>
      <c r="L28" s="17">
        <v>1002</v>
      </c>
      <c r="M28" s="17">
        <v>984</v>
      </c>
      <c r="N28" s="17">
        <v>999</v>
      </c>
      <c r="O28" s="17">
        <v>1054</v>
      </c>
      <c r="P28" s="17">
        <v>1125</v>
      </c>
      <c r="Q28" s="17">
        <v>1160</v>
      </c>
      <c r="R28" s="29">
        <v>1267</v>
      </c>
      <c r="S28" s="29">
        <v>1243</v>
      </c>
      <c r="T28" s="17">
        <v>1326</v>
      </c>
      <c r="U28" s="17">
        <v>1306</v>
      </c>
      <c r="V28" s="17">
        <v>1472</v>
      </c>
    </row>
    <row r="29" spans="1:22" ht="21.95" customHeight="1">
      <c r="A29" s="48" t="s">
        <v>107</v>
      </c>
      <c r="B29" s="49" t="s">
        <v>106</v>
      </c>
      <c r="C29" s="18">
        <v>872</v>
      </c>
      <c r="D29" s="18">
        <v>923</v>
      </c>
      <c r="E29" s="18">
        <v>1048</v>
      </c>
      <c r="F29" s="18">
        <v>1102</v>
      </c>
      <c r="G29" s="18">
        <v>1107</v>
      </c>
      <c r="H29" s="18">
        <v>1037</v>
      </c>
      <c r="I29" s="17">
        <v>1821</v>
      </c>
      <c r="J29" s="17">
        <v>1290</v>
      </c>
      <c r="K29" s="17">
        <v>1292</v>
      </c>
      <c r="L29" s="17">
        <v>1325</v>
      </c>
      <c r="M29" s="17">
        <v>1316</v>
      </c>
      <c r="N29" s="17">
        <v>1404</v>
      </c>
      <c r="O29" s="17">
        <v>1404</v>
      </c>
      <c r="P29" s="17">
        <v>1448</v>
      </c>
      <c r="Q29" s="17">
        <v>1428</v>
      </c>
      <c r="R29" s="29">
        <v>1365</v>
      </c>
      <c r="S29" s="29">
        <v>1364</v>
      </c>
      <c r="T29" s="17">
        <v>1353</v>
      </c>
      <c r="U29" s="17">
        <v>1321</v>
      </c>
      <c r="V29" s="17">
        <v>1482</v>
      </c>
    </row>
    <row r="30" spans="1:22" ht="21.95" customHeight="1">
      <c r="A30" s="48" t="s">
        <v>105</v>
      </c>
      <c r="B30" s="49" t="s">
        <v>104</v>
      </c>
      <c r="C30" s="18">
        <v>1049</v>
      </c>
      <c r="D30" s="18">
        <v>1174</v>
      </c>
      <c r="E30" s="18">
        <v>1280</v>
      </c>
      <c r="F30" s="18">
        <v>1325</v>
      </c>
      <c r="G30" s="18">
        <v>1451</v>
      </c>
      <c r="H30" s="18">
        <v>1459</v>
      </c>
      <c r="I30" s="17">
        <v>1710</v>
      </c>
      <c r="J30" s="17">
        <v>1809</v>
      </c>
      <c r="K30" s="17">
        <v>1859</v>
      </c>
      <c r="L30" s="17">
        <v>1978</v>
      </c>
      <c r="M30" s="17">
        <v>1938</v>
      </c>
      <c r="N30" s="17">
        <v>1986</v>
      </c>
      <c r="O30" s="17">
        <v>2086</v>
      </c>
      <c r="P30" s="17">
        <v>2003</v>
      </c>
      <c r="Q30" s="17">
        <v>1894</v>
      </c>
      <c r="R30" s="29">
        <v>2083</v>
      </c>
      <c r="S30" s="29">
        <v>2070</v>
      </c>
      <c r="T30" s="17">
        <v>2042</v>
      </c>
      <c r="U30" s="17">
        <v>2191</v>
      </c>
      <c r="V30" s="17">
        <v>2352</v>
      </c>
    </row>
    <row r="31" spans="1:22" ht="21.95" customHeight="1">
      <c r="A31" s="48" t="s">
        <v>103</v>
      </c>
      <c r="B31" s="49" t="s">
        <v>102</v>
      </c>
      <c r="C31" s="18">
        <v>837</v>
      </c>
      <c r="D31" s="18">
        <v>898</v>
      </c>
      <c r="E31" s="18">
        <v>936</v>
      </c>
      <c r="F31" s="18">
        <v>1017</v>
      </c>
      <c r="G31" s="18">
        <v>1081</v>
      </c>
      <c r="H31" s="18">
        <v>1129</v>
      </c>
      <c r="I31" s="17">
        <v>1154</v>
      </c>
      <c r="J31" s="17">
        <v>1152</v>
      </c>
      <c r="K31" s="17">
        <v>1245</v>
      </c>
      <c r="L31" s="17">
        <v>1418</v>
      </c>
      <c r="M31" s="17">
        <v>1639</v>
      </c>
      <c r="N31" s="17">
        <v>1474</v>
      </c>
      <c r="O31" s="17">
        <v>1517</v>
      </c>
      <c r="P31" s="17">
        <v>1548</v>
      </c>
      <c r="Q31" s="17">
        <v>1712</v>
      </c>
      <c r="R31" s="29">
        <v>1642</v>
      </c>
      <c r="S31" s="29">
        <v>1710</v>
      </c>
      <c r="T31" s="17">
        <v>1770</v>
      </c>
      <c r="U31" s="17">
        <v>1686</v>
      </c>
      <c r="V31" s="17">
        <v>1847</v>
      </c>
    </row>
    <row r="32" spans="1:22" ht="21.95" customHeight="1">
      <c r="A32" s="48" t="s">
        <v>101</v>
      </c>
      <c r="B32" s="49" t="s">
        <v>100</v>
      </c>
      <c r="C32" s="18">
        <v>1819</v>
      </c>
      <c r="D32" s="18">
        <v>2009</v>
      </c>
      <c r="E32" s="18">
        <v>2465</v>
      </c>
      <c r="F32" s="18">
        <v>2498</v>
      </c>
      <c r="G32" s="18">
        <v>2516</v>
      </c>
      <c r="H32" s="18">
        <v>2562</v>
      </c>
      <c r="I32" s="17">
        <v>2562</v>
      </c>
      <c r="J32" s="17">
        <v>2592</v>
      </c>
      <c r="K32" s="17">
        <v>2511</v>
      </c>
      <c r="L32" s="17">
        <v>2571</v>
      </c>
      <c r="M32" s="17">
        <v>2566</v>
      </c>
      <c r="N32" s="17">
        <v>2612</v>
      </c>
      <c r="O32" s="17">
        <v>2621</v>
      </c>
      <c r="P32" s="17">
        <v>2646</v>
      </c>
      <c r="Q32" s="17">
        <v>2688</v>
      </c>
      <c r="R32" s="29">
        <v>2941</v>
      </c>
      <c r="S32" s="29">
        <v>3184</v>
      </c>
      <c r="T32" s="17">
        <v>3242</v>
      </c>
      <c r="U32" s="17">
        <v>3433</v>
      </c>
      <c r="V32" s="17">
        <v>3594</v>
      </c>
    </row>
    <row r="33" spans="1:22" ht="21.95" customHeight="1">
      <c r="A33" s="48" t="s">
        <v>99</v>
      </c>
      <c r="B33" s="49" t="s">
        <v>98</v>
      </c>
      <c r="C33" s="18">
        <v>1333</v>
      </c>
      <c r="D33" s="18">
        <v>1400</v>
      </c>
      <c r="E33" s="18">
        <v>1427</v>
      </c>
      <c r="F33" s="18">
        <v>1590</v>
      </c>
      <c r="G33" s="18">
        <v>1709</v>
      </c>
      <c r="H33" s="18">
        <v>1741</v>
      </c>
      <c r="I33" s="17">
        <v>1891</v>
      </c>
      <c r="J33" s="17">
        <v>1984</v>
      </c>
      <c r="K33" s="17">
        <v>2088</v>
      </c>
      <c r="L33" s="17">
        <v>2268</v>
      </c>
      <c r="M33" s="17">
        <v>2285</v>
      </c>
      <c r="N33" s="17">
        <v>2352</v>
      </c>
      <c r="O33" s="17">
        <v>2331</v>
      </c>
      <c r="P33" s="17">
        <v>2376</v>
      </c>
      <c r="Q33" s="17">
        <v>2346</v>
      </c>
      <c r="R33" s="29">
        <v>2317</v>
      </c>
      <c r="S33" s="29">
        <v>2315</v>
      </c>
      <c r="T33" s="17">
        <v>2310</v>
      </c>
      <c r="U33" s="17">
        <v>2295</v>
      </c>
      <c r="V33" s="17">
        <v>2461</v>
      </c>
    </row>
    <row r="34" spans="1:22" ht="21.95" customHeight="1">
      <c r="A34" s="48" t="s">
        <v>97</v>
      </c>
      <c r="B34" s="49" t="s">
        <v>96</v>
      </c>
      <c r="C34" s="15">
        <v>688</v>
      </c>
      <c r="D34" s="15">
        <v>688</v>
      </c>
      <c r="E34" s="15">
        <v>746</v>
      </c>
      <c r="F34" s="15">
        <v>964</v>
      </c>
      <c r="G34" s="15">
        <v>1122</v>
      </c>
      <c r="H34" s="15">
        <v>926</v>
      </c>
      <c r="I34" s="16">
        <v>1248</v>
      </c>
      <c r="J34" s="16">
        <v>1272</v>
      </c>
      <c r="K34" s="16">
        <v>1239</v>
      </c>
      <c r="L34" s="16">
        <v>1294</v>
      </c>
      <c r="M34" s="17">
        <v>1338</v>
      </c>
      <c r="N34" s="17">
        <v>1320</v>
      </c>
      <c r="O34" s="17">
        <v>1317</v>
      </c>
      <c r="P34" s="17">
        <v>1317</v>
      </c>
      <c r="Q34" s="17">
        <v>1251</v>
      </c>
      <c r="R34" s="29">
        <v>1345</v>
      </c>
      <c r="S34" s="29">
        <v>1347</v>
      </c>
      <c r="T34" s="17">
        <v>1342</v>
      </c>
      <c r="U34" s="17">
        <v>1410</v>
      </c>
      <c r="V34" s="17">
        <v>1576</v>
      </c>
    </row>
    <row r="35" spans="1:22" ht="21.95" customHeight="1">
      <c r="A35" s="48" t="s">
        <v>95</v>
      </c>
      <c r="B35" s="49" t="s">
        <v>94</v>
      </c>
      <c r="C35" s="15">
        <v>2937</v>
      </c>
      <c r="D35" s="15">
        <v>3614</v>
      </c>
      <c r="E35" s="15">
        <v>4044</v>
      </c>
      <c r="F35" s="15">
        <v>4188</v>
      </c>
      <c r="G35" s="15">
        <v>4303</v>
      </c>
      <c r="H35" s="15">
        <v>4315</v>
      </c>
      <c r="I35" s="16">
        <v>4345</v>
      </c>
      <c r="J35" s="16">
        <v>4582</v>
      </c>
      <c r="K35" s="16">
        <v>4653</v>
      </c>
      <c r="L35" s="16">
        <v>4913</v>
      </c>
      <c r="M35" s="17">
        <v>4982</v>
      </c>
      <c r="N35" s="17">
        <v>5026</v>
      </c>
      <c r="O35" s="17">
        <v>5084</v>
      </c>
      <c r="P35" s="17">
        <v>5020</v>
      </c>
      <c r="Q35" s="17">
        <v>5115</v>
      </c>
      <c r="R35" s="29">
        <v>5521</v>
      </c>
      <c r="S35" s="29">
        <v>5478</v>
      </c>
      <c r="T35" s="17">
        <v>5630</v>
      </c>
      <c r="U35" s="17">
        <v>5734</v>
      </c>
      <c r="V35" s="17">
        <v>5894</v>
      </c>
    </row>
    <row r="36" spans="1:22" ht="21.95" customHeight="1">
      <c r="A36" s="48" t="s">
        <v>93</v>
      </c>
      <c r="B36" s="49" t="s">
        <v>92</v>
      </c>
      <c r="C36" s="15">
        <v>632</v>
      </c>
      <c r="D36" s="15">
        <v>667</v>
      </c>
      <c r="E36" s="15">
        <v>689</v>
      </c>
      <c r="F36" s="15">
        <v>714</v>
      </c>
      <c r="G36" s="15">
        <v>735</v>
      </c>
      <c r="H36" s="15">
        <v>750</v>
      </c>
      <c r="I36" s="16">
        <v>749</v>
      </c>
      <c r="J36" s="16">
        <v>698</v>
      </c>
      <c r="K36" s="16">
        <v>707</v>
      </c>
      <c r="L36" s="16">
        <v>815</v>
      </c>
      <c r="M36" s="17">
        <v>1157</v>
      </c>
      <c r="N36" s="17">
        <v>1248</v>
      </c>
      <c r="O36" s="17">
        <v>1219</v>
      </c>
      <c r="P36" s="17">
        <v>1220</v>
      </c>
      <c r="Q36" s="17">
        <v>1422</v>
      </c>
      <c r="R36" s="29">
        <v>1593</v>
      </c>
      <c r="S36" s="29">
        <v>1524</v>
      </c>
      <c r="T36" s="17">
        <v>1691</v>
      </c>
      <c r="U36" s="17">
        <v>1615</v>
      </c>
      <c r="V36" s="17">
        <v>1777</v>
      </c>
    </row>
    <row r="37" spans="1:22" ht="21.95" customHeight="1">
      <c r="A37" s="48" t="s">
        <v>91</v>
      </c>
      <c r="B37" s="49" t="s">
        <v>90</v>
      </c>
      <c r="C37" s="15">
        <v>544</v>
      </c>
      <c r="D37" s="15">
        <v>558</v>
      </c>
      <c r="E37" s="15">
        <v>809</v>
      </c>
      <c r="F37" s="15">
        <v>758</v>
      </c>
      <c r="G37" s="15">
        <v>1034</v>
      </c>
      <c r="H37" s="15">
        <v>1071</v>
      </c>
      <c r="I37" s="16">
        <v>1049</v>
      </c>
      <c r="J37" s="16">
        <v>1049</v>
      </c>
      <c r="K37" s="16">
        <v>1164</v>
      </c>
      <c r="L37" s="16">
        <v>1284</v>
      </c>
      <c r="M37" s="17">
        <v>1283</v>
      </c>
      <c r="N37" s="17">
        <v>1326</v>
      </c>
      <c r="O37" s="17">
        <v>1372</v>
      </c>
      <c r="P37" s="17">
        <v>1431</v>
      </c>
      <c r="Q37" s="17">
        <v>1456</v>
      </c>
      <c r="R37" s="38">
        <v>1446</v>
      </c>
      <c r="S37" s="38">
        <v>1419</v>
      </c>
      <c r="T37" s="17">
        <v>1458</v>
      </c>
      <c r="U37" s="17">
        <v>1403</v>
      </c>
      <c r="V37" s="17">
        <v>1551</v>
      </c>
    </row>
    <row r="38" spans="1:22" s="22" customFormat="1" ht="31.5" customHeight="1"/>
    <row r="39" spans="1:22"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22" ht="39" customHeight="1">
      <c r="A40" s="123" t="s">
        <v>176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76" t="s">
        <v>198</v>
      </c>
    </row>
    <row r="41" spans="1:22" s="21" customFormat="1" ht="56.25" customHeight="1">
      <c r="A41" s="62" t="s">
        <v>159</v>
      </c>
      <c r="B41" s="63" t="s">
        <v>160</v>
      </c>
      <c r="C41" s="64"/>
      <c r="D41" s="64"/>
      <c r="E41" s="64"/>
      <c r="F41" s="64"/>
      <c r="G41" s="64"/>
      <c r="H41" s="64"/>
      <c r="I41" s="64"/>
      <c r="J41" s="116" t="s">
        <v>167</v>
      </c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8"/>
      <c r="V41" s="72" t="s">
        <v>197</v>
      </c>
    </row>
    <row r="42" spans="1:22" s="24" customFormat="1" ht="32.25" customHeight="1">
      <c r="A42" s="112" t="s">
        <v>175</v>
      </c>
      <c r="B42" s="112"/>
      <c r="C42" s="60">
        <v>2005</v>
      </c>
      <c r="D42" s="60">
        <v>2006</v>
      </c>
      <c r="E42" s="60">
        <v>2007</v>
      </c>
      <c r="F42" s="60">
        <v>2008</v>
      </c>
      <c r="G42" s="60">
        <v>2009</v>
      </c>
      <c r="H42" s="60">
        <v>2010</v>
      </c>
      <c r="I42" s="60">
        <v>2011</v>
      </c>
      <c r="J42" s="60">
        <v>2012</v>
      </c>
      <c r="K42" s="60">
        <v>2013</v>
      </c>
      <c r="L42" s="60">
        <v>2014</v>
      </c>
      <c r="M42" s="60">
        <v>2015</v>
      </c>
      <c r="N42" s="60">
        <v>2016</v>
      </c>
      <c r="O42" s="60">
        <v>2017</v>
      </c>
      <c r="P42" s="60">
        <v>2018</v>
      </c>
      <c r="Q42" s="60">
        <v>2019</v>
      </c>
      <c r="R42" s="60">
        <v>2020</v>
      </c>
      <c r="S42" s="45">
        <v>2021</v>
      </c>
      <c r="T42" s="65">
        <v>2022</v>
      </c>
      <c r="U42" s="65">
        <v>2023</v>
      </c>
      <c r="V42" s="65">
        <v>2024</v>
      </c>
    </row>
    <row r="43" spans="1:22" s="24" customFormat="1" ht="21.75" customHeight="1">
      <c r="A43" s="113" t="s">
        <v>89</v>
      </c>
      <c r="B43" s="114"/>
      <c r="C43" s="59">
        <f t="shared" ref="C43:S43" si="2">SUM(C44:C75)</f>
        <v>59130709</v>
      </c>
      <c r="D43" s="59">
        <f t="shared" si="2"/>
        <v>59766514</v>
      </c>
      <c r="E43" s="59">
        <f t="shared" si="2"/>
        <v>60489467</v>
      </c>
      <c r="F43" s="59">
        <f t="shared" si="2"/>
        <v>61021550</v>
      </c>
      <c r="G43" s="59">
        <f t="shared" si="2"/>
        <v>62188119</v>
      </c>
      <c r="H43" s="59">
        <f t="shared" si="2"/>
        <v>63169406</v>
      </c>
      <c r="I43" s="59">
        <f t="shared" si="2"/>
        <v>63858573</v>
      </c>
      <c r="J43" s="59">
        <f t="shared" si="2"/>
        <v>64509628</v>
      </c>
      <c r="K43" s="59">
        <f t="shared" si="2"/>
        <v>65144159</v>
      </c>
      <c r="L43" s="59">
        <f t="shared" si="2"/>
        <v>65765307</v>
      </c>
      <c r="M43" s="59">
        <f t="shared" si="2"/>
        <v>66372258</v>
      </c>
      <c r="N43" s="59">
        <f t="shared" si="2"/>
        <v>66965083</v>
      </c>
      <c r="O43" s="59">
        <f t="shared" si="2"/>
        <v>67545615</v>
      </c>
      <c r="P43" s="59">
        <f t="shared" si="2"/>
        <v>68112161</v>
      </c>
      <c r="Q43" s="59">
        <f t="shared" si="2"/>
        <v>69081826</v>
      </c>
      <c r="R43" s="59">
        <f t="shared" si="2"/>
        <v>69640573</v>
      </c>
      <c r="S43" s="43">
        <f t="shared" si="2"/>
        <v>70178098</v>
      </c>
      <c r="T43" s="43">
        <f t="shared" ref="T43:U43" si="3">SUM(T44:T75)</f>
        <v>70695860</v>
      </c>
      <c r="U43" s="43">
        <f t="shared" si="3"/>
        <v>71193796</v>
      </c>
      <c r="V43" s="74">
        <f>SUM(V44:V75)</f>
        <v>71672098</v>
      </c>
    </row>
    <row r="44" spans="1:22" ht="21.95" customHeight="1">
      <c r="A44" s="57" t="s">
        <v>152</v>
      </c>
      <c r="B44" s="57" t="s">
        <v>151</v>
      </c>
      <c r="C44" s="58">
        <v>447418</v>
      </c>
      <c r="D44" s="58">
        <v>454796</v>
      </c>
      <c r="E44" s="58">
        <v>462517</v>
      </c>
      <c r="F44" s="58">
        <v>465903</v>
      </c>
      <c r="G44" s="58">
        <v>474715</v>
      </c>
      <c r="H44" s="58">
        <v>552370</v>
      </c>
      <c r="I44" s="58">
        <v>560231</v>
      </c>
      <c r="J44" s="58">
        <v>567885</v>
      </c>
      <c r="K44" s="58">
        <v>575291</v>
      </c>
      <c r="L44" s="58">
        <v>582478</v>
      </c>
      <c r="M44" s="58">
        <v>589476</v>
      </c>
      <c r="N44" s="58">
        <v>596260</v>
      </c>
      <c r="O44" s="58">
        <v>602860</v>
      </c>
      <c r="P44" s="58">
        <v>609270</v>
      </c>
      <c r="Q44" s="58">
        <v>644263</v>
      </c>
      <c r="R44" s="29">
        <v>651757</v>
      </c>
      <c r="S44" s="29">
        <v>659037</v>
      </c>
      <c r="T44" s="29">
        <v>666107</v>
      </c>
      <c r="U44" s="29">
        <v>672943</v>
      </c>
      <c r="V44" s="29">
        <v>679550</v>
      </c>
    </row>
    <row r="45" spans="1:22" ht="21.95" customHeight="1">
      <c r="A45" s="51" t="s">
        <v>150</v>
      </c>
      <c r="B45" s="51" t="s">
        <v>149</v>
      </c>
      <c r="C45" s="25">
        <v>1111331</v>
      </c>
      <c r="D45" s="25">
        <v>1138103</v>
      </c>
      <c r="E45" s="25">
        <v>1165074</v>
      </c>
      <c r="F45" s="25">
        <v>1178498</v>
      </c>
      <c r="G45" s="25">
        <v>1204607</v>
      </c>
      <c r="H45" s="25">
        <v>1248237</v>
      </c>
      <c r="I45" s="25">
        <v>1264652</v>
      </c>
      <c r="J45" s="25">
        <v>1282136</v>
      </c>
      <c r="K45" s="25">
        <v>1299184</v>
      </c>
      <c r="L45" s="25">
        <v>1315861</v>
      </c>
      <c r="M45" s="25">
        <v>1332192</v>
      </c>
      <c r="N45" s="25">
        <v>1348150</v>
      </c>
      <c r="O45" s="25">
        <v>1363746</v>
      </c>
      <c r="P45" s="25">
        <v>1378956</v>
      </c>
      <c r="Q45" s="25">
        <v>1356154</v>
      </c>
      <c r="R45" s="29">
        <v>1374068</v>
      </c>
      <c r="S45" s="29">
        <v>1391467</v>
      </c>
      <c r="T45" s="29">
        <v>1408356</v>
      </c>
      <c r="U45" s="29">
        <v>1424740</v>
      </c>
      <c r="V45" s="29">
        <v>1440612</v>
      </c>
    </row>
    <row r="46" spans="1:22" ht="21.95" customHeight="1">
      <c r="A46" s="51" t="s">
        <v>148</v>
      </c>
      <c r="B46" s="51" t="s">
        <v>147</v>
      </c>
      <c r="C46" s="25">
        <v>188269</v>
      </c>
      <c r="D46" s="25">
        <v>194856</v>
      </c>
      <c r="E46" s="25">
        <v>201940</v>
      </c>
      <c r="F46" s="25">
        <v>207859</v>
      </c>
      <c r="G46" s="25">
        <v>215553</v>
      </c>
      <c r="H46" s="25">
        <v>258972</v>
      </c>
      <c r="I46" s="25">
        <v>267684</v>
      </c>
      <c r="J46" s="25">
        <v>276206</v>
      </c>
      <c r="K46" s="25">
        <v>284711</v>
      </c>
      <c r="L46" s="25">
        <v>293206</v>
      </c>
      <c r="M46" s="25">
        <v>301671</v>
      </c>
      <c r="N46" s="25">
        <v>310105</v>
      </c>
      <c r="O46" s="25">
        <v>318515</v>
      </c>
      <c r="P46" s="25">
        <v>326894</v>
      </c>
      <c r="Q46" s="25">
        <v>308095</v>
      </c>
      <c r="R46" s="29">
        <v>313919</v>
      </c>
      <c r="S46" s="29">
        <v>319628</v>
      </c>
      <c r="T46" s="29">
        <v>325212</v>
      </c>
      <c r="U46" s="29">
        <v>330657</v>
      </c>
      <c r="V46" s="29">
        <v>335982</v>
      </c>
    </row>
    <row r="47" spans="1:22" ht="21.95" customHeight="1">
      <c r="A47" s="51" t="s">
        <v>146</v>
      </c>
      <c r="B47" s="51" t="s">
        <v>145</v>
      </c>
      <c r="C47" s="25">
        <v>420152</v>
      </c>
      <c r="D47" s="25">
        <v>427410</v>
      </c>
      <c r="E47" s="25">
        <v>434789</v>
      </c>
      <c r="F47" s="25">
        <v>441458</v>
      </c>
      <c r="G47" s="25">
        <v>449139</v>
      </c>
      <c r="H47" s="25">
        <v>442298</v>
      </c>
      <c r="I47" s="25">
        <v>449748</v>
      </c>
      <c r="J47" s="25">
        <v>456307</v>
      </c>
      <c r="K47" s="25">
        <v>462861</v>
      </c>
      <c r="L47" s="25">
        <v>469367</v>
      </c>
      <c r="M47" s="25">
        <v>475855</v>
      </c>
      <c r="N47" s="25">
        <v>482303</v>
      </c>
      <c r="O47" s="25">
        <v>488723</v>
      </c>
      <c r="P47" s="25">
        <v>495075</v>
      </c>
      <c r="Q47" s="25">
        <v>514006</v>
      </c>
      <c r="R47" s="29">
        <v>521902</v>
      </c>
      <c r="S47" s="29">
        <v>529678</v>
      </c>
      <c r="T47" s="29">
        <v>537344</v>
      </c>
      <c r="U47" s="29">
        <v>544873</v>
      </c>
      <c r="V47" s="29">
        <v>552301</v>
      </c>
    </row>
    <row r="48" spans="1:22" ht="21.95" customHeight="1">
      <c r="A48" s="51" t="s">
        <v>144</v>
      </c>
      <c r="B48" s="51" t="s">
        <v>143</v>
      </c>
      <c r="C48" s="25">
        <v>708764</v>
      </c>
      <c r="D48" s="25">
        <v>720843</v>
      </c>
      <c r="E48" s="25">
        <v>733215</v>
      </c>
      <c r="F48" s="25">
        <v>737403</v>
      </c>
      <c r="G48" s="25">
        <v>749917</v>
      </c>
      <c r="H48" s="25">
        <v>857657</v>
      </c>
      <c r="I48" s="25">
        <v>865921</v>
      </c>
      <c r="J48" s="25">
        <v>874283</v>
      </c>
      <c r="K48" s="25">
        <v>882419</v>
      </c>
      <c r="L48" s="25">
        <v>890365</v>
      </c>
      <c r="M48" s="25">
        <v>898201</v>
      </c>
      <c r="N48" s="25">
        <v>905816</v>
      </c>
      <c r="O48" s="25">
        <v>913295</v>
      </c>
      <c r="P48" s="25">
        <v>920602</v>
      </c>
      <c r="Q48" s="25">
        <v>956657</v>
      </c>
      <c r="R48" s="29">
        <v>966910</v>
      </c>
      <c r="S48" s="29">
        <v>976893</v>
      </c>
      <c r="T48" s="29">
        <v>986652</v>
      </c>
      <c r="U48" s="29">
        <v>996216</v>
      </c>
      <c r="V48" s="29">
        <v>1005566</v>
      </c>
    </row>
    <row r="49" spans="1:22" ht="21.95" customHeight="1">
      <c r="A49" s="51" t="s">
        <v>142</v>
      </c>
      <c r="B49" s="51" t="s">
        <v>141</v>
      </c>
      <c r="C49" s="25">
        <v>266935</v>
      </c>
      <c r="D49" s="25">
        <v>270990</v>
      </c>
      <c r="E49" s="25">
        <v>275420</v>
      </c>
      <c r="F49" s="25">
        <v>279976</v>
      </c>
      <c r="G49" s="25">
        <v>285369</v>
      </c>
      <c r="H49" s="25">
        <v>291415</v>
      </c>
      <c r="I49" s="25">
        <v>296666</v>
      </c>
      <c r="J49" s="25">
        <v>301831</v>
      </c>
      <c r="K49" s="25">
        <v>306870</v>
      </c>
      <c r="L49" s="25">
        <v>311797</v>
      </c>
      <c r="M49" s="25">
        <v>316625</v>
      </c>
      <c r="N49" s="25">
        <v>321352</v>
      </c>
      <c r="O49" s="25">
        <v>325965</v>
      </c>
      <c r="P49" s="25">
        <v>330506</v>
      </c>
      <c r="Q49" s="25">
        <v>336688</v>
      </c>
      <c r="R49" s="29">
        <v>341427</v>
      </c>
      <c r="S49" s="29">
        <v>346047</v>
      </c>
      <c r="T49" s="29">
        <v>350546</v>
      </c>
      <c r="U49" s="29">
        <v>354957</v>
      </c>
      <c r="V49" s="29">
        <v>359251</v>
      </c>
    </row>
    <row r="50" spans="1:22" ht="21.95" customHeight="1">
      <c r="A50" s="51" t="s">
        <v>140</v>
      </c>
      <c r="B50" s="51" t="s">
        <v>139</v>
      </c>
      <c r="C50" s="25">
        <v>3733369</v>
      </c>
      <c r="D50" s="25">
        <v>3788801</v>
      </c>
      <c r="E50" s="25">
        <v>3850465</v>
      </c>
      <c r="F50" s="25">
        <v>3911415</v>
      </c>
      <c r="G50" s="25">
        <v>3974983</v>
      </c>
      <c r="H50" s="25">
        <v>3844720</v>
      </c>
      <c r="I50" s="25">
        <v>3902026</v>
      </c>
      <c r="J50" s="25">
        <v>3954083</v>
      </c>
      <c r="K50" s="25">
        <v>4005249</v>
      </c>
      <c r="L50" s="25">
        <v>4055665</v>
      </c>
      <c r="M50" s="25">
        <v>4105277</v>
      </c>
      <c r="N50" s="25">
        <v>4154156</v>
      </c>
      <c r="O50" s="25">
        <v>4202349</v>
      </c>
      <c r="P50" s="25">
        <v>4249863</v>
      </c>
      <c r="Q50" s="25">
        <v>4408125</v>
      </c>
      <c r="R50" s="29">
        <v>4470437</v>
      </c>
      <c r="S50" s="29">
        <v>4532021</v>
      </c>
      <c r="T50" s="29">
        <v>4592789</v>
      </c>
      <c r="U50" s="29">
        <v>4652925</v>
      </c>
      <c r="V50" s="29">
        <v>4712355</v>
      </c>
    </row>
    <row r="51" spans="1:22" ht="21.95" customHeight="1">
      <c r="A51" s="51" t="s">
        <v>138</v>
      </c>
      <c r="B51" s="51" t="s">
        <v>137</v>
      </c>
      <c r="C51" s="25">
        <v>1213426</v>
      </c>
      <c r="D51" s="25">
        <v>1228892</v>
      </c>
      <c r="E51" s="25">
        <v>1245531</v>
      </c>
      <c r="F51" s="25">
        <v>1252189</v>
      </c>
      <c r="G51" s="25">
        <v>1268470</v>
      </c>
      <c r="H51" s="25">
        <v>1445989</v>
      </c>
      <c r="I51" s="25">
        <v>1456695</v>
      </c>
      <c r="J51" s="25">
        <v>1469782</v>
      </c>
      <c r="K51" s="25">
        <v>1481791</v>
      </c>
      <c r="L51" s="25">
        <v>1493809</v>
      </c>
      <c r="M51" s="25">
        <v>1505614</v>
      </c>
      <c r="N51" s="25">
        <v>1517081</v>
      </c>
      <c r="O51" s="25">
        <v>1528446</v>
      </c>
      <c r="P51" s="25">
        <v>1539379</v>
      </c>
      <c r="Q51" s="25">
        <v>1518613</v>
      </c>
      <c r="R51" s="29">
        <v>1529938</v>
      </c>
      <c r="S51" s="29">
        <v>1540726</v>
      </c>
      <c r="T51" s="29">
        <v>1550968</v>
      </c>
      <c r="U51" s="29">
        <v>1560764</v>
      </c>
      <c r="V51" s="29">
        <v>1570058</v>
      </c>
    </row>
    <row r="52" spans="1:22" ht="21.95" customHeight="1">
      <c r="A52" s="51" t="s">
        <v>136</v>
      </c>
      <c r="B52" s="52" t="s">
        <v>173</v>
      </c>
      <c r="C52" s="25">
        <v>3967803</v>
      </c>
      <c r="D52" s="25">
        <v>3978335</v>
      </c>
      <c r="E52" s="25">
        <v>3989172</v>
      </c>
      <c r="F52" s="25">
        <v>3918227</v>
      </c>
      <c r="G52" s="25">
        <v>3925935</v>
      </c>
      <c r="H52" s="25">
        <v>3958950</v>
      </c>
      <c r="I52" s="25">
        <v>3943794</v>
      </c>
      <c r="J52" s="25">
        <v>3928439</v>
      </c>
      <c r="K52" s="25">
        <v>3912538</v>
      </c>
      <c r="L52" s="25">
        <v>3896188</v>
      </c>
      <c r="M52" s="25">
        <v>3879431</v>
      </c>
      <c r="N52" s="25">
        <v>3862300</v>
      </c>
      <c r="O52" s="25">
        <v>3844907</v>
      </c>
      <c r="P52" s="25">
        <v>3827245</v>
      </c>
      <c r="Q52" s="25">
        <v>3912578</v>
      </c>
      <c r="R52" s="29">
        <v>3897856</v>
      </c>
      <c r="S52" s="29">
        <v>3882211</v>
      </c>
      <c r="T52" s="29">
        <v>3865700</v>
      </c>
      <c r="U52" s="29">
        <v>3848395</v>
      </c>
      <c r="V52" s="29">
        <v>3830259</v>
      </c>
    </row>
    <row r="53" spans="1:22" ht="21.95" customHeight="1">
      <c r="A53" s="51" t="s">
        <v>135</v>
      </c>
      <c r="B53" s="51" t="s">
        <v>134</v>
      </c>
      <c r="C53" s="25">
        <v>756986</v>
      </c>
      <c r="D53" s="25">
        <v>763567</v>
      </c>
      <c r="E53" s="25">
        <v>769531</v>
      </c>
      <c r="F53" s="25">
        <v>770967</v>
      </c>
      <c r="G53" s="25">
        <v>777656</v>
      </c>
      <c r="H53" s="25">
        <v>780783</v>
      </c>
      <c r="I53" s="25">
        <v>788335</v>
      </c>
      <c r="J53" s="25">
        <v>795411</v>
      </c>
      <c r="K53" s="25">
        <v>802312</v>
      </c>
      <c r="L53" s="25">
        <v>809075</v>
      </c>
      <c r="M53" s="25">
        <v>815677</v>
      </c>
      <c r="N53" s="25">
        <v>822124</v>
      </c>
      <c r="O53" s="25">
        <v>828444</v>
      </c>
      <c r="P53" s="25">
        <v>834516</v>
      </c>
      <c r="Q53" s="25">
        <v>851619</v>
      </c>
      <c r="R53" s="29">
        <v>857601</v>
      </c>
      <c r="S53" s="29">
        <v>863370</v>
      </c>
      <c r="T53" s="29">
        <v>868918</v>
      </c>
      <c r="U53" s="29">
        <v>874311</v>
      </c>
      <c r="V53" s="29">
        <v>879528</v>
      </c>
    </row>
    <row r="54" spans="1:22" ht="21.95" customHeight="1">
      <c r="A54" s="51" t="s">
        <v>133</v>
      </c>
      <c r="B54" s="51" t="s">
        <v>132</v>
      </c>
      <c r="C54" s="25">
        <v>3181464</v>
      </c>
      <c r="D54" s="25">
        <v>3191477</v>
      </c>
      <c r="E54" s="25">
        <v>3208990</v>
      </c>
      <c r="F54" s="25">
        <v>3227586</v>
      </c>
      <c r="G54" s="25">
        <v>3257852</v>
      </c>
      <c r="H54" s="25">
        <v>3346660</v>
      </c>
      <c r="I54" s="25">
        <v>3376177</v>
      </c>
      <c r="J54" s="25">
        <v>3404112</v>
      </c>
      <c r="K54" s="25">
        <v>3430950</v>
      </c>
      <c r="L54" s="25">
        <v>3456748</v>
      </c>
      <c r="M54" s="25">
        <v>3481510</v>
      </c>
      <c r="N54" s="25">
        <v>3505220</v>
      </c>
      <c r="O54" s="25">
        <v>3528016</v>
      </c>
      <c r="P54" s="25">
        <v>3549825</v>
      </c>
      <c r="Q54" s="25">
        <v>3680378</v>
      </c>
      <c r="R54" s="29">
        <v>3709094</v>
      </c>
      <c r="S54" s="29">
        <v>3736531</v>
      </c>
      <c r="T54" s="29">
        <v>3762750</v>
      </c>
      <c r="U54" s="29">
        <v>3787818</v>
      </c>
      <c r="V54" s="29">
        <v>3811568</v>
      </c>
    </row>
    <row r="55" spans="1:22" ht="21.95" customHeight="1">
      <c r="A55" s="51" t="s">
        <v>131</v>
      </c>
      <c r="B55" s="51" t="s">
        <v>130</v>
      </c>
      <c r="C55" s="25">
        <v>2508748</v>
      </c>
      <c r="D55" s="25">
        <v>2523498</v>
      </c>
      <c r="E55" s="25">
        <v>2545044</v>
      </c>
      <c r="F55" s="25">
        <v>2567137</v>
      </c>
      <c r="G55" s="25">
        <v>2596240</v>
      </c>
      <c r="H55" s="25">
        <v>2665314</v>
      </c>
      <c r="I55" s="25">
        <v>2684781</v>
      </c>
      <c r="J55" s="25">
        <v>2702106</v>
      </c>
      <c r="K55" s="25">
        <v>2718439</v>
      </c>
      <c r="L55" s="25">
        <v>2733938</v>
      </c>
      <c r="M55" s="25">
        <v>2748495</v>
      </c>
      <c r="N55" s="25">
        <v>2762195</v>
      </c>
      <c r="O55" s="25">
        <v>2775217</v>
      </c>
      <c r="P55" s="25">
        <v>2787442</v>
      </c>
      <c r="Q55" s="25">
        <v>2797733</v>
      </c>
      <c r="R55" s="29">
        <v>2806350</v>
      </c>
      <c r="S55" s="29">
        <v>2814039</v>
      </c>
      <c r="T55" s="29">
        <v>2820900</v>
      </c>
      <c r="U55" s="29">
        <v>2826903</v>
      </c>
      <c r="V55" s="29">
        <v>2832099</v>
      </c>
    </row>
    <row r="56" spans="1:22" ht="21.95" customHeight="1">
      <c r="A56" s="51" t="s">
        <v>129</v>
      </c>
      <c r="B56" s="51" t="s">
        <v>128</v>
      </c>
      <c r="C56" s="25">
        <v>1724403</v>
      </c>
      <c r="D56" s="25">
        <v>1739539</v>
      </c>
      <c r="E56" s="25">
        <v>1757792</v>
      </c>
      <c r="F56" s="25">
        <v>1778854</v>
      </c>
      <c r="G56" s="25">
        <v>1804397</v>
      </c>
      <c r="H56" s="25">
        <v>1804747</v>
      </c>
      <c r="I56" s="25">
        <v>1827339</v>
      </c>
      <c r="J56" s="25">
        <v>1848941</v>
      </c>
      <c r="K56" s="25">
        <v>1870235</v>
      </c>
      <c r="L56" s="25">
        <v>1891179</v>
      </c>
      <c r="M56" s="25">
        <v>1911873</v>
      </c>
      <c r="N56" s="25">
        <v>1932223</v>
      </c>
      <c r="O56" s="25">
        <v>1952278</v>
      </c>
      <c r="P56" s="25">
        <v>1971968</v>
      </c>
      <c r="Q56" s="25">
        <v>2016449</v>
      </c>
      <c r="R56" s="29">
        <v>2038617</v>
      </c>
      <c r="S56" s="29">
        <v>2060179</v>
      </c>
      <c r="T56" s="29">
        <v>2081309</v>
      </c>
      <c r="U56" s="29">
        <v>2101924</v>
      </c>
      <c r="V56" s="29">
        <v>2122088</v>
      </c>
    </row>
    <row r="57" spans="1:22" ht="21.95" customHeight="1">
      <c r="A57" s="51" t="s">
        <v>127</v>
      </c>
      <c r="B57" s="51" t="s">
        <v>126</v>
      </c>
      <c r="C57" s="25">
        <v>3359865</v>
      </c>
      <c r="D57" s="25">
        <v>3403364</v>
      </c>
      <c r="E57" s="25">
        <v>3446837</v>
      </c>
      <c r="F57" s="25">
        <v>3483312</v>
      </c>
      <c r="G57" s="25">
        <v>3534884</v>
      </c>
      <c r="H57" s="25">
        <v>3679827</v>
      </c>
      <c r="I57" s="25">
        <v>3724036</v>
      </c>
      <c r="J57" s="25">
        <v>3768056</v>
      </c>
      <c r="K57" s="25">
        <v>3810387</v>
      </c>
      <c r="L57" s="25">
        <v>3851275</v>
      </c>
      <c r="M57" s="25">
        <v>3890841</v>
      </c>
      <c r="N57" s="25">
        <v>3929078</v>
      </c>
      <c r="O57" s="25">
        <v>3966182</v>
      </c>
      <c r="P57" s="25">
        <v>4002113</v>
      </c>
      <c r="Q57" s="25">
        <v>4064216</v>
      </c>
      <c r="R57" s="29">
        <v>4099285</v>
      </c>
      <c r="S57" s="29">
        <v>4132815</v>
      </c>
      <c r="T57" s="29">
        <v>4164930</v>
      </c>
      <c r="U57" s="29">
        <v>4195573</v>
      </c>
      <c r="V57" s="29">
        <v>4224913</v>
      </c>
    </row>
    <row r="58" spans="1:22" ht="21.95" customHeight="1">
      <c r="A58" s="51" t="s">
        <v>125</v>
      </c>
      <c r="B58" s="51" t="s">
        <v>124</v>
      </c>
      <c r="C58" s="25">
        <v>7744725</v>
      </c>
      <c r="D58" s="25">
        <v>7897909</v>
      </c>
      <c r="E58" s="25">
        <v>8057217</v>
      </c>
      <c r="F58" s="25">
        <v>8181258</v>
      </c>
      <c r="G58" s="25">
        <v>8342218</v>
      </c>
      <c r="H58" s="25">
        <v>8749782</v>
      </c>
      <c r="I58" s="25">
        <v>8898789</v>
      </c>
      <c r="J58" s="25">
        <v>9038489</v>
      </c>
      <c r="K58" s="25">
        <v>9175167</v>
      </c>
      <c r="L58" s="25">
        <v>9309214</v>
      </c>
      <c r="M58" s="25">
        <v>9440633</v>
      </c>
      <c r="N58" s="25">
        <v>9569802</v>
      </c>
      <c r="O58" s="25">
        <v>9696676</v>
      </c>
      <c r="P58" s="25">
        <v>9821249</v>
      </c>
      <c r="Q58" s="25">
        <v>9596846</v>
      </c>
      <c r="R58" s="29">
        <v>9683170</v>
      </c>
      <c r="S58" s="29">
        <v>9765372</v>
      </c>
      <c r="T58" s="29">
        <v>9843765</v>
      </c>
      <c r="U58" s="29">
        <v>9918245</v>
      </c>
      <c r="V58" s="29">
        <v>9988800</v>
      </c>
    </row>
    <row r="59" spans="1:22" ht="21.95" customHeight="1">
      <c r="A59" s="51" t="s">
        <v>123</v>
      </c>
      <c r="B59" s="51" t="s">
        <v>122</v>
      </c>
      <c r="C59" s="25">
        <v>3013090</v>
      </c>
      <c r="D59" s="25">
        <v>3026319</v>
      </c>
      <c r="E59" s="25">
        <v>3043512</v>
      </c>
      <c r="F59" s="25">
        <v>3063914</v>
      </c>
      <c r="G59" s="25">
        <v>3092665</v>
      </c>
      <c r="H59" s="25">
        <v>3002916</v>
      </c>
      <c r="I59" s="25">
        <v>3025848</v>
      </c>
      <c r="J59" s="25">
        <v>3047934</v>
      </c>
      <c r="K59" s="25">
        <v>3069078</v>
      </c>
      <c r="L59" s="25">
        <v>3089388</v>
      </c>
      <c r="M59" s="25">
        <v>3108828</v>
      </c>
      <c r="N59" s="25">
        <v>3127402</v>
      </c>
      <c r="O59" s="25">
        <v>3145305</v>
      </c>
      <c r="P59" s="25">
        <v>3162325</v>
      </c>
      <c r="Q59" s="25">
        <v>3232964</v>
      </c>
      <c r="R59" s="29">
        <v>3253510</v>
      </c>
      <c r="S59" s="29">
        <v>3273253</v>
      </c>
      <c r="T59" s="29">
        <v>3292356</v>
      </c>
      <c r="U59" s="29">
        <v>3310695</v>
      </c>
      <c r="V59" s="29">
        <v>3328365</v>
      </c>
    </row>
    <row r="60" spans="1:22" ht="21.95" customHeight="1">
      <c r="A60" s="51" t="s">
        <v>121</v>
      </c>
      <c r="B60" s="51" t="s">
        <v>120</v>
      </c>
      <c r="C60" s="25">
        <v>1020140</v>
      </c>
      <c r="D60" s="25">
        <v>1034852</v>
      </c>
      <c r="E60" s="25">
        <v>1049914</v>
      </c>
      <c r="F60" s="25">
        <v>1065227</v>
      </c>
      <c r="G60" s="25">
        <v>1082361</v>
      </c>
      <c r="H60" s="25">
        <v>1072849</v>
      </c>
      <c r="I60" s="25">
        <v>1086528</v>
      </c>
      <c r="J60" s="25">
        <v>1099975</v>
      </c>
      <c r="K60" s="25">
        <v>1113154</v>
      </c>
      <c r="L60" s="25">
        <v>1126113</v>
      </c>
      <c r="M60" s="25">
        <v>1138894</v>
      </c>
      <c r="N60" s="25">
        <v>1151445</v>
      </c>
      <c r="O60" s="25">
        <v>1163811</v>
      </c>
      <c r="P60" s="25">
        <v>1175958</v>
      </c>
      <c r="Q60" s="25">
        <v>1194856</v>
      </c>
      <c r="R60" s="29">
        <v>1206293</v>
      </c>
      <c r="S60" s="29">
        <v>1217406</v>
      </c>
      <c r="T60" s="29">
        <v>1228125</v>
      </c>
      <c r="U60" s="29">
        <v>1238562</v>
      </c>
      <c r="V60" s="29">
        <v>1248586</v>
      </c>
    </row>
    <row r="61" spans="1:22" ht="21.95" customHeight="1">
      <c r="A61" s="51" t="s">
        <v>119</v>
      </c>
      <c r="B61" s="51" t="s">
        <v>118</v>
      </c>
      <c r="C61" s="25">
        <v>538088</v>
      </c>
      <c r="D61" s="25">
        <v>546168</v>
      </c>
      <c r="E61" s="25">
        <v>555213</v>
      </c>
      <c r="F61" s="25">
        <v>563432</v>
      </c>
      <c r="G61" s="25">
        <v>574972</v>
      </c>
      <c r="H61" s="25">
        <v>596367</v>
      </c>
      <c r="I61" s="25">
        <v>607056</v>
      </c>
      <c r="J61" s="25">
        <v>617869</v>
      </c>
      <c r="K61" s="25">
        <v>628638</v>
      </c>
      <c r="L61" s="25">
        <v>639402</v>
      </c>
      <c r="M61" s="25">
        <v>650135</v>
      </c>
      <c r="N61" s="25">
        <v>660809</v>
      </c>
      <c r="O61" s="25">
        <v>671465</v>
      </c>
      <c r="P61" s="25">
        <v>682080</v>
      </c>
      <c r="Q61" s="25">
        <v>671546</v>
      </c>
      <c r="R61" s="29">
        <v>680335</v>
      </c>
      <c r="S61" s="29">
        <v>688906</v>
      </c>
      <c r="T61" s="29">
        <v>697303</v>
      </c>
      <c r="U61" s="29">
        <v>705498</v>
      </c>
      <c r="V61" s="29">
        <v>713526</v>
      </c>
    </row>
    <row r="62" spans="1:22" ht="21.95" customHeight="1">
      <c r="A62" s="51" t="s">
        <v>117</v>
      </c>
      <c r="B62" s="51" t="s">
        <v>116</v>
      </c>
      <c r="C62" s="25">
        <v>1321423</v>
      </c>
      <c r="D62" s="25">
        <v>1345158</v>
      </c>
      <c r="E62" s="25">
        <v>1368660</v>
      </c>
      <c r="F62" s="25">
        <v>1383425</v>
      </c>
      <c r="G62" s="25">
        <v>1407110</v>
      </c>
      <c r="H62" s="25">
        <v>1487512</v>
      </c>
      <c r="I62" s="25">
        <v>1504996</v>
      </c>
      <c r="J62" s="25">
        <v>1521619</v>
      </c>
      <c r="K62" s="25">
        <v>1538466</v>
      </c>
      <c r="L62" s="25">
        <v>1555363</v>
      </c>
      <c r="M62" s="25">
        <v>1572135</v>
      </c>
      <c r="N62" s="25">
        <v>1588783</v>
      </c>
      <c r="O62" s="25">
        <v>1605289</v>
      </c>
      <c r="P62" s="25">
        <v>1621621</v>
      </c>
      <c r="Q62" s="25">
        <v>1699496</v>
      </c>
      <c r="R62" s="29">
        <v>1718077</v>
      </c>
      <c r="S62" s="29">
        <v>1736158</v>
      </c>
      <c r="T62" s="29">
        <v>1753708</v>
      </c>
      <c r="U62" s="29">
        <v>1770713</v>
      </c>
      <c r="V62" s="29">
        <v>1787250</v>
      </c>
    </row>
    <row r="63" spans="1:22" ht="21.95" customHeight="1">
      <c r="A63" s="51" t="s">
        <v>115</v>
      </c>
      <c r="B63" s="51" t="s">
        <v>114</v>
      </c>
      <c r="C63" s="25">
        <v>2909493</v>
      </c>
      <c r="D63" s="25">
        <v>2910319</v>
      </c>
      <c r="E63" s="25">
        <v>2925199</v>
      </c>
      <c r="F63" s="25">
        <v>2947775</v>
      </c>
      <c r="G63" s="25">
        <v>2974188</v>
      </c>
      <c r="H63" s="25">
        <v>2850532</v>
      </c>
      <c r="I63" s="25">
        <v>2872317</v>
      </c>
      <c r="J63" s="25">
        <v>2891196</v>
      </c>
      <c r="K63" s="25">
        <v>2909475</v>
      </c>
      <c r="L63" s="25">
        <v>2927118</v>
      </c>
      <c r="M63" s="25">
        <v>2944047</v>
      </c>
      <c r="N63" s="25">
        <v>2960343</v>
      </c>
      <c r="O63" s="25">
        <v>2976062</v>
      </c>
      <c r="P63" s="25">
        <v>2991193</v>
      </c>
      <c r="Q63" s="25">
        <v>3011936</v>
      </c>
      <c r="R63" s="29">
        <v>3027219</v>
      </c>
      <c r="S63" s="29">
        <v>3041493</v>
      </c>
      <c r="T63" s="29">
        <v>3055335</v>
      </c>
      <c r="U63" s="29">
        <v>3068346</v>
      </c>
      <c r="V63" s="29">
        <v>3080985</v>
      </c>
    </row>
    <row r="64" spans="1:22" ht="21.95" customHeight="1">
      <c r="A64" s="51" t="s">
        <v>113</v>
      </c>
      <c r="B64" s="51" t="s">
        <v>112</v>
      </c>
      <c r="C64" s="25">
        <v>3973173</v>
      </c>
      <c r="D64" s="25">
        <v>4000796</v>
      </c>
      <c r="E64" s="25">
        <v>4040805</v>
      </c>
      <c r="F64" s="25">
        <v>4078426</v>
      </c>
      <c r="G64" s="25">
        <v>4127724</v>
      </c>
      <c r="H64" s="25">
        <v>4176268</v>
      </c>
      <c r="I64" s="25">
        <v>4224177</v>
      </c>
      <c r="J64" s="25">
        <v>4269110</v>
      </c>
      <c r="K64" s="25">
        <v>4312850</v>
      </c>
      <c r="L64" s="25">
        <v>4355480</v>
      </c>
      <c r="M64" s="25">
        <v>4397041</v>
      </c>
      <c r="N64" s="25">
        <v>4437526</v>
      </c>
      <c r="O64" s="25">
        <v>4476950</v>
      </c>
      <c r="P64" s="25">
        <v>4515300</v>
      </c>
      <c r="Q64" s="25">
        <v>4632491</v>
      </c>
      <c r="R64" s="29">
        <v>4672977</v>
      </c>
      <c r="S64" s="29">
        <v>4712271</v>
      </c>
      <c r="T64" s="29">
        <v>4750346</v>
      </c>
      <c r="U64" s="29">
        <v>4787263</v>
      </c>
      <c r="V64" s="29">
        <v>4822768</v>
      </c>
    </row>
    <row r="65" spans="1:22" ht="21.95" customHeight="1">
      <c r="A65" s="51" t="s">
        <v>111</v>
      </c>
      <c r="B65" s="51" t="s">
        <v>110</v>
      </c>
      <c r="C65" s="25">
        <v>828511</v>
      </c>
      <c r="D65" s="25">
        <v>839143</v>
      </c>
      <c r="E65" s="25">
        <v>852635</v>
      </c>
      <c r="F65" s="25">
        <v>864192</v>
      </c>
      <c r="G65" s="25">
        <v>879833</v>
      </c>
      <c r="H65" s="25">
        <v>900701</v>
      </c>
      <c r="I65" s="25">
        <v>913703</v>
      </c>
      <c r="J65" s="25">
        <v>926307</v>
      </c>
      <c r="K65" s="25">
        <v>938779</v>
      </c>
      <c r="L65" s="25">
        <v>951156</v>
      </c>
      <c r="M65" s="25">
        <v>963381</v>
      </c>
      <c r="N65" s="25">
        <v>975450</v>
      </c>
      <c r="O65" s="25">
        <v>987389</v>
      </c>
      <c r="P65" s="25">
        <v>999156</v>
      </c>
      <c r="Q65" s="25">
        <v>1069308</v>
      </c>
      <c r="R65" s="29">
        <v>1086526</v>
      </c>
      <c r="S65" s="29">
        <v>1103396</v>
      </c>
      <c r="T65" s="29">
        <v>1119865</v>
      </c>
      <c r="U65" s="29">
        <v>1135952</v>
      </c>
      <c r="V65" s="29">
        <v>1151651</v>
      </c>
    </row>
    <row r="66" spans="1:22" ht="21.95" customHeight="1">
      <c r="A66" s="51" t="s">
        <v>109</v>
      </c>
      <c r="B66" s="51" t="s">
        <v>108</v>
      </c>
      <c r="C66" s="25">
        <v>502518</v>
      </c>
      <c r="D66" s="25">
        <v>519644</v>
      </c>
      <c r="E66" s="25">
        <v>538332</v>
      </c>
      <c r="F66" s="25">
        <v>555222</v>
      </c>
      <c r="G66" s="25">
        <v>574275</v>
      </c>
      <c r="H66" s="25">
        <v>580581</v>
      </c>
      <c r="I66" s="25">
        <v>597898</v>
      </c>
      <c r="J66" s="25">
        <v>615304</v>
      </c>
      <c r="K66" s="25">
        <v>632681</v>
      </c>
      <c r="L66" s="25">
        <v>650055</v>
      </c>
      <c r="M66" s="25">
        <v>667396</v>
      </c>
      <c r="N66" s="25">
        <v>684703</v>
      </c>
      <c r="O66" s="25">
        <v>701952</v>
      </c>
      <c r="P66" s="25">
        <v>719122</v>
      </c>
      <c r="Q66" s="25">
        <v>707379</v>
      </c>
      <c r="R66" s="29">
        <v>722005</v>
      </c>
      <c r="S66" s="29">
        <v>736296</v>
      </c>
      <c r="T66" s="29">
        <v>750278</v>
      </c>
      <c r="U66" s="29">
        <v>763926</v>
      </c>
      <c r="V66" s="29">
        <v>777246</v>
      </c>
    </row>
    <row r="67" spans="1:22" ht="21.95" customHeight="1">
      <c r="A67" s="51" t="s">
        <v>107</v>
      </c>
      <c r="B67" s="51" t="s">
        <v>106</v>
      </c>
      <c r="C67" s="25">
        <v>1418590</v>
      </c>
      <c r="D67" s="25">
        <v>1427061</v>
      </c>
      <c r="E67" s="25">
        <v>1436898</v>
      </c>
      <c r="F67" s="25">
        <v>1444393</v>
      </c>
      <c r="G67" s="25">
        <v>1458719</v>
      </c>
      <c r="H67" s="25">
        <v>1459407</v>
      </c>
      <c r="I67" s="25">
        <v>1473052</v>
      </c>
      <c r="J67" s="25">
        <v>1485051</v>
      </c>
      <c r="K67" s="25">
        <v>1496774</v>
      </c>
      <c r="L67" s="25">
        <v>1508221</v>
      </c>
      <c r="M67" s="25">
        <v>1519396</v>
      </c>
      <c r="N67" s="25">
        <v>1530235</v>
      </c>
      <c r="O67" s="25">
        <v>1540835</v>
      </c>
      <c r="P67" s="25">
        <v>1551143</v>
      </c>
      <c r="Q67" s="25">
        <v>1558274</v>
      </c>
      <c r="R67" s="29">
        <v>1567521</v>
      </c>
      <c r="S67" s="29">
        <v>1576431</v>
      </c>
      <c r="T67" s="29">
        <v>1585005</v>
      </c>
      <c r="U67" s="29">
        <v>1593204</v>
      </c>
      <c r="V67" s="29">
        <v>1600976</v>
      </c>
    </row>
    <row r="68" spans="1:22" ht="21.95" customHeight="1">
      <c r="A68" s="51" t="s">
        <v>105</v>
      </c>
      <c r="B68" s="51" t="s">
        <v>104</v>
      </c>
      <c r="C68" s="25">
        <v>1197215</v>
      </c>
      <c r="D68" s="25">
        <v>1210556</v>
      </c>
      <c r="E68" s="25">
        <v>1223985</v>
      </c>
      <c r="F68" s="25">
        <v>1227381</v>
      </c>
      <c r="G68" s="25">
        <v>1241013</v>
      </c>
      <c r="H68" s="25">
        <v>1296013</v>
      </c>
      <c r="I68" s="25">
        <v>1304556</v>
      </c>
      <c r="J68" s="25">
        <v>1313355</v>
      </c>
      <c r="K68" s="25">
        <v>1321989</v>
      </c>
      <c r="L68" s="25">
        <v>1330623</v>
      </c>
      <c r="M68" s="25">
        <v>1339119</v>
      </c>
      <c r="N68" s="25">
        <v>1347429</v>
      </c>
      <c r="O68" s="25">
        <v>1355620</v>
      </c>
      <c r="P68" s="25">
        <v>1363537</v>
      </c>
      <c r="Q68" s="25">
        <v>1394299</v>
      </c>
      <c r="R68" s="29">
        <v>1403344</v>
      </c>
      <c r="S68" s="29">
        <v>1412001</v>
      </c>
      <c r="T68" s="29">
        <v>1420360</v>
      </c>
      <c r="U68" s="29">
        <v>1428354</v>
      </c>
      <c r="V68" s="29">
        <v>1436005</v>
      </c>
    </row>
    <row r="69" spans="1:22" ht="21.95" customHeight="1">
      <c r="A69" s="51" t="s">
        <v>103</v>
      </c>
      <c r="B69" s="51" t="s">
        <v>102</v>
      </c>
      <c r="C69" s="25">
        <v>938071</v>
      </c>
      <c r="D69" s="25">
        <v>952763</v>
      </c>
      <c r="E69" s="25">
        <v>968821</v>
      </c>
      <c r="F69" s="25">
        <v>979387</v>
      </c>
      <c r="G69" s="25">
        <v>996402</v>
      </c>
      <c r="H69" s="25">
        <v>1096118</v>
      </c>
      <c r="I69" s="25">
        <v>1109723</v>
      </c>
      <c r="J69" s="25">
        <v>1124203</v>
      </c>
      <c r="K69" s="25">
        <v>1138292</v>
      </c>
      <c r="L69" s="25">
        <v>1152044</v>
      </c>
      <c r="M69" s="25">
        <v>1165487</v>
      </c>
      <c r="N69" s="25">
        <v>1178626</v>
      </c>
      <c r="O69" s="25">
        <v>1191517</v>
      </c>
      <c r="P69" s="25">
        <v>1204132</v>
      </c>
      <c r="Q69" s="25">
        <v>1197036</v>
      </c>
      <c r="R69" s="29">
        <v>1209115</v>
      </c>
      <c r="S69" s="29">
        <v>1220866</v>
      </c>
      <c r="T69" s="29">
        <v>1232308</v>
      </c>
      <c r="U69" s="29">
        <v>1243432</v>
      </c>
      <c r="V69" s="29">
        <v>1254341</v>
      </c>
    </row>
    <row r="70" spans="1:22" ht="21.95" customHeight="1">
      <c r="A70" s="51" t="s">
        <v>101</v>
      </c>
      <c r="B70" s="51" t="s">
        <v>100</v>
      </c>
      <c r="C70" s="25">
        <v>1417220</v>
      </c>
      <c r="D70" s="25">
        <v>1436408</v>
      </c>
      <c r="E70" s="25">
        <v>1456188</v>
      </c>
      <c r="F70" s="25">
        <v>1474129</v>
      </c>
      <c r="G70" s="25">
        <v>1493731</v>
      </c>
      <c r="H70" s="25">
        <v>1451301</v>
      </c>
      <c r="I70" s="25">
        <v>1468362</v>
      </c>
      <c r="J70" s="25">
        <v>1482587</v>
      </c>
      <c r="K70" s="25">
        <v>1496665</v>
      </c>
      <c r="L70" s="25">
        <v>1510562</v>
      </c>
      <c r="M70" s="25">
        <v>1524248</v>
      </c>
      <c r="N70" s="25">
        <v>1537695</v>
      </c>
      <c r="O70" s="25">
        <v>1550899</v>
      </c>
      <c r="P70" s="25">
        <v>1563779</v>
      </c>
      <c r="Q70" s="25">
        <v>1620334</v>
      </c>
      <c r="R70" s="29">
        <v>1636383</v>
      </c>
      <c r="S70" s="29">
        <v>1652099</v>
      </c>
      <c r="T70" s="29">
        <v>1667448</v>
      </c>
      <c r="U70" s="29">
        <v>1682437</v>
      </c>
      <c r="V70" s="29">
        <v>1697089</v>
      </c>
    </row>
    <row r="71" spans="1:22" ht="21.95" customHeight="1">
      <c r="A71" s="51" t="s">
        <v>99</v>
      </c>
      <c r="B71" s="51" t="s">
        <v>98</v>
      </c>
      <c r="C71" s="25">
        <v>1292517</v>
      </c>
      <c r="D71" s="25">
        <v>1313266</v>
      </c>
      <c r="E71" s="25">
        <v>1334466</v>
      </c>
      <c r="F71" s="25">
        <v>1349163</v>
      </c>
      <c r="G71" s="25">
        <v>1368617</v>
      </c>
      <c r="H71" s="25">
        <v>1487116</v>
      </c>
      <c r="I71" s="25">
        <v>1501899</v>
      </c>
      <c r="J71" s="25">
        <v>1517237</v>
      </c>
      <c r="K71" s="25">
        <v>1532205</v>
      </c>
      <c r="L71" s="25">
        <v>1546976</v>
      </c>
      <c r="M71" s="25">
        <v>1561373</v>
      </c>
      <c r="N71" s="25">
        <v>1575507</v>
      </c>
      <c r="O71" s="25">
        <v>1589302</v>
      </c>
      <c r="P71" s="25">
        <v>1602741</v>
      </c>
      <c r="Q71" s="25">
        <v>1584711</v>
      </c>
      <c r="R71" s="29">
        <v>1595105</v>
      </c>
      <c r="S71" s="29">
        <v>1605142</v>
      </c>
      <c r="T71" s="29">
        <v>1614896</v>
      </c>
      <c r="U71" s="29">
        <v>1624363</v>
      </c>
      <c r="V71" s="29">
        <v>1633593</v>
      </c>
    </row>
    <row r="72" spans="1:22" ht="21.95" customHeight="1">
      <c r="A72" s="51" t="s">
        <v>97</v>
      </c>
      <c r="B72" s="51" t="s">
        <v>96</v>
      </c>
      <c r="C72" s="25">
        <v>751309</v>
      </c>
      <c r="D72" s="25">
        <v>761686</v>
      </c>
      <c r="E72" s="25">
        <v>774049</v>
      </c>
      <c r="F72" s="25">
        <v>787501</v>
      </c>
      <c r="G72" s="25">
        <v>801200</v>
      </c>
      <c r="H72" s="25">
        <v>826677</v>
      </c>
      <c r="I72" s="25">
        <v>840148</v>
      </c>
      <c r="J72" s="25">
        <v>852326</v>
      </c>
      <c r="K72" s="25">
        <v>864332</v>
      </c>
      <c r="L72" s="25">
        <v>876202</v>
      </c>
      <c r="M72" s="25">
        <v>887932</v>
      </c>
      <c r="N72" s="25">
        <v>899518</v>
      </c>
      <c r="O72" s="25">
        <v>910979</v>
      </c>
      <c r="P72" s="25">
        <v>922234</v>
      </c>
      <c r="Q72" s="25">
        <v>944451</v>
      </c>
      <c r="R72" s="29">
        <v>954666</v>
      </c>
      <c r="S72" s="29">
        <v>964657</v>
      </c>
      <c r="T72" s="29">
        <v>974400</v>
      </c>
      <c r="U72" s="29">
        <v>983872</v>
      </c>
      <c r="V72" s="29">
        <v>993090</v>
      </c>
    </row>
    <row r="73" spans="1:22" ht="21.95" customHeight="1">
      <c r="A73" s="51" t="s">
        <v>95</v>
      </c>
      <c r="B73" s="51" t="s">
        <v>94</v>
      </c>
      <c r="C73" s="25">
        <v>4845946</v>
      </c>
      <c r="D73" s="25">
        <v>4871833</v>
      </c>
      <c r="E73" s="25">
        <v>4909423</v>
      </c>
      <c r="F73" s="25">
        <v>4950674</v>
      </c>
      <c r="G73" s="25">
        <v>5343827</v>
      </c>
      <c r="H73" s="25">
        <v>5018595</v>
      </c>
      <c r="I73" s="25">
        <v>5063924</v>
      </c>
      <c r="J73" s="25">
        <v>5101218</v>
      </c>
      <c r="K73" s="25">
        <v>5137459</v>
      </c>
      <c r="L73" s="25">
        <v>5172903</v>
      </c>
      <c r="M73" s="25">
        <v>5207505</v>
      </c>
      <c r="N73" s="25">
        <v>5241275</v>
      </c>
      <c r="O73" s="25">
        <v>5274398</v>
      </c>
      <c r="P73" s="25">
        <v>5306897</v>
      </c>
      <c r="Q73" s="25">
        <v>5473512</v>
      </c>
      <c r="R73" s="29">
        <v>5501554</v>
      </c>
      <c r="S73" s="29">
        <v>5527718</v>
      </c>
      <c r="T73" s="29">
        <v>5551982</v>
      </c>
      <c r="U73" s="29">
        <v>5574546</v>
      </c>
      <c r="V73" s="29">
        <v>5595360</v>
      </c>
    </row>
    <row r="74" spans="1:22" ht="21.95" customHeight="1">
      <c r="A74" s="53" t="s">
        <v>93</v>
      </c>
      <c r="B74" s="53" t="s">
        <v>92</v>
      </c>
      <c r="C74" s="26">
        <v>911075</v>
      </c>
      <c r="D74" s="26">
        <v>925100</v>
      </c>
      <c r="E74" s="26">
        <v>940334</v>
      </c>
      <c r="F74" s="26">
        <v>951418</v>
      </c>
      <c r="G74" s="26">
        <v>967424</v>
      </c>
      <c r="H74" s="26">
        <v>993779</v>
      </c>
      <c r="I74" s="26">
        <v>1005604</v>
      </c>
      <c r="J74" s="26">
        <v>1017141</v>
      </c>
      <c r="K74" s="26">
        <v>1028777</v>
      </c>
      <c r="L74" s="26">
        <v>1040523</v>
      </c>
      <c r="M74" s="26">
        <v>1052335</v>
      </c>
      <c r="N74" s="26">
        <v>1064095</v>
      </c>
      <c r="O74" s="26">
        <v>1075903</v>
      </c>
      <c r="P74" s="26">
        <v>1087692</v>
      </c>
      <c r="Q74" s="26">
        <v>1102256</v>
      </c>
      <c r="R74" s="34">
        <v>1112541</v>
      </c>
      <c r="S74" s="34">
        <v>1122596</v>
      </c>
      <c r="T74" s="29">
        <v>1132382</v>
      </c>
      <c r="U74" s="29">
        <v>1141948</v>
      </c>
      <c r="V74" s="29">
        <v>1151213</v>
      </c>
    </row>
    <row r="75" spans="1:22" ht="21.95" customHeight="1">
      <c r="A75" s="54" t="s">
        <v>91</v>
      </c>
      <c r="B75" s="54" t="s">
        <v>90</v>
      </c>
      <c r="C75" s="35">
        <v>918672</v>
      </c>
      <c r="D75" s="35">
        <v>923062</v>
      </c>
      <c r="E75" s="35">
        <v>927499</v>
      </c>
      <c r="F75" s="35">
        <v>933849</v>
      </c>
      <c r="G75" s="35">
        <v>942123</v>
      </c>
      <c r="H75" s="35">
        <v>944953</v>
      </c>
      <c r="I75" s="35">
        <v>951908</v>
      </c>
      <c r="J75" s="35">
        <v>959129</v>
      </c>
      <c r="K75" s="35">
        <v>966141</v>
      </c>
      <c r="L75" s="35">
        <v>973013</v>
      </c>
      <c r="M75" s="35">
        <v>979635</v>
      </c>
      <c r="N75" s="35">
        <v>986077</v>
      </c>
      <c r="O75" s="35">
        <v>992320</v>
      </c>
      <c r="P75" s="35">
        <v>998348</v>
      </c>
      <c r="Q75" s="35">
        <v>1024557</v>
      </c>
      <c r="R75" s="36">
        <v>1031071</v>
      </c>
      <c r="S75" s="36">
        <v>1037395</v>
      </c>
      <c r="T75" s="29">
        <v>1043517</v>
      </c>
      <c r="U75" s="29">
        <v>1049441</v>
      </c>
      <c r="V75" s="29">
        <v>1055124</v>
      </c>
    </row>
    <row r="76" spans="1:22" s="22" customFormat="1" ht="33" customHeight="1"/>
    <row r="77" spans="1:22" s="24" customFormat="1" ht="15.75"/>
    <row r="78" spans="1:22" ht="38.25" customHeight="1">
      <c r="A78" s="120" t="s">
        <v>158</v>
      </c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75" t="s">
        <v>198</v>
      </c>
    </row>
    <row r="79" spans="1:22" ht="58.5" customHeight="1">
      <c r="A79" s="66" t="s">
        <v>159</v>
      </c>
      <c r="B79" s="66" t="s">
        <v>160</v>
      </c>
      <c r="C79" s="67"/>
      <c r="D79" s="67"/>
      <c r="E79" s="67"/>
      <c r="F79" s="67"/>
      <c r="G79" s="67"/>
      <c r="H79" s="67"/>
      <c r="I79" s="67"/>
      <c r="J79" s="119" t="s">
        <v>161</v>
      </c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72" t="s">
        <v>197</v>
      </c>
    </row>
    <row r="80" spans="1:22" ht="23.25" customHeight="1">
      <c r="A80" s="115" t="s">
        <v>175</v>
      </c>
      <c r="B80" s="115"/>
      <c r="C80" s="68">
        <v>2005</v>
      </c>
      <c r="D80" s="68">
        <v>2006</v>
      </c>
      <c r="E80" s="68">
        <v>2007</v>
      </c>
      <c r="F80" s="68">
        <v>2008</v>
      </c>
      <c r="G80" s="68">
        <v>2009</v>
      </c>
      <c r="H80" s="68">
        <v>2010</v>
      </c>
      <c r="I80" s="68">
        <v>2011</v>
      </c>
      <c r="J80" s="68">
        <v>2012</v>
      </c>
      <c r="K80" s="68">
        <v>2013</v>
      </c>
      <c r="L80" s="68">
        <v>2014</v>
      </c>
      <c r="M80" s="68">
        <v>2015</v>
      </c>
      <c r="N80" s="68">
        <v>2016</v>
      </c>
      <c r="O80" s="68">
        <v>2017</v>
      </c>
      <c r="P80" s="68">
        <v>2018</v>
      </c>
      <c r="Q80" s="68">
        <v>2019</v>
      </c>
      <c r="R80" s="68">
        <v>2020</v>
      </c>
      <c r="S80" s="68">
        <v>2021</v>
      </c>
      <c r="T80" s="68">
        <v>2022</v>
      </c>
      <c r="U80" s="68">
        <v>2023</v>
      </c>
      <c r="V80" s="68">
        <v>2024</v>
      </c>
    </row>
    <row r="81" spans="1:22" ht="23.25" customHeight="1">
      <c r="A81" s="111" t="s">
        <v>89</v>
      </c>
      <c r="B81" s="111"/>
      <c r="C81" s="69">
        <f t="shared" ref="C81:S81" si="4">C5/C43*1000</f>
        <v>0.65409329017177853</v>
      </c>
      <c r="D81" s="69">
        <f t="shared" si="4"/>
        <v>0.70534480227506657</v>
      </c>
      <c r="E81" s="69">
        <f t="shared" si="4"/>
        <v>0.76695997337850574</v>
      </c>
      <c r="F81" s="69">
        <f t="shared" si="4"/>
        <v>0.81743252998325999</v>
      </c>
      <c r="G81" s="69">
        <f t="shared" si="4"/>
        <v>0.87560133471797086</v>
      </c>
      <c r="H81" s="69">
        <f t="shared" si="4"/>
        <v>0.89790301336694534</v>
      </c>
      <c r="I81" s="69">
        <f t="shared" si="4"/>
        <v>0.98185720498326823</v>
      </c>
      <c r="J81" s="69">
        <f t="shared" si="4"/>
        <v>0.99507626985540831</v>
      </c>
      <c r="K81" s="69">
        <f t="shared" si="4"/>
        <v>1.0241133053847544</v>
      </c>
      <c r="L81" s="69">
        <f t="shared" si="4"/>
        <v>1.0878075882775093</v>
      </c>
      <c r="M81" s="69">
        <f t="shared" si="4"/>
        <v>1.1109611488583075</v>
      </c>
      <c r="N81" s="69">
        <f t="shared" si="4"/>
        <v>1.1225701011973659</v>
      </c>
      <c r="O81" s="69">
        <f t="shared" si="4"/>
        <v>1.1256541227731807</v>
      </c>
      <c r="P81" s="69">
        <f t="shared" si="4"/>
        <v>1.1233383125224876</v>
      </c>
      <c r="Q81" s="69">
        <f t="shared" si="4"/>
        <v>1.1181956886895259</v>
      </c>
      <c r="R81" s="69">
        <f t="shared" si="4"/>
        <v>1.1560933021042203</v>
      </c>
      <c r="S81" s="70">
        <f t="shared" si="4"/>
        <v>1.1654775824787955</v>
      </c>
      <c r="T81" s="70">
        <f t="shared" ref="T81:T100" si="5">T5/T43*1000</f>
        <v>1.1751607519874574</v>
      </c>
      <c r="U81" s="70">
        <f t="shared" ref="U81:V113" si="6">U5/U43*1000</f>
        <v>1.1852296792827284</v>
      </c>
      <c r="V81" s="73">
        <f>V5/V43*1000</f>
        <v>1.2532631596747732</v>
      </c>
    </row>
    <row r="82" spans="1:22" ht="21.95" customHeight="1">
      <c r="A82" s="55" t="s">
        <v>152</v>
      </c>
      <c r="B82" s="56" t="s">
        <v>151</v>
      </c>
      <c r="C82" s="37">
        <f t="shared" ref="C82:Q82" si="7">C6/C44*1000</f>
        <v>1.7768619054217756</v>
      </c>
      <c r="D82" s="37">
        <f t="shared" si="7"/>
        <v>1.7062595097582212</v>
      </c>
      <c r="E82" s="37">
        <f t="shared" si="7"/>
        <v>1.8312840392893668</v>
      </c>
      <c r="F82" s="37">
        <f t="shared" si="7"/>
        <v>1.9016833976171006</v>
      </c>
      <c r="G82" s="37">
        <f t="shared" si="7"/>
        <v>1.893767839651159</v>
      </c>
      <c r="H82" s="37">
        <f t="shared" si="7"/>
        <v>1.6818436917283706</v>
      </c>
      <c r="I82" s="37">
        <f t="shared" si="7"/>
        <v>1.6528896116066407</v>
      </c>
      <c r="J82" s="37">
        <f t="shared" si="7"/>
        <v>1.6376555112390714</v>
      </c>
      <c r="K82" s="37">
        <f t="shared" si="7"/>
        <v>1.6600294459673453</v>
      </c>
      <c r="L82" s="37">
        <f t="shared" si="7"/>
        <v>1.6652989469130164</v>
      </c>
      <c r="M82" s="37">
        <f t="shared" si="7"/>
        <v>1.6896362192862815</v>
      </c>
      <c r="N82" s="37">
        <f t="shared" si="7"/>
        <v>1.6519639083621238</v>
      </c>
      <c r="O82" s="37">
        <f t="shared" si="7"/>
        <v>1.6471485917128355</v>
      </c>
      <c r="P82" s="37">
        <f t="shared" si="7"/>
        <v>1.5805800384066178</v>
      </c>
      <c r="Q82" s="37">
        <f t="shared" si="7"/>
        <v>1.4978355112741226</v>
      </c>
      <c r="R82" s="37">
        <f>R6/R44*1000</f>
        <v>1.6493877319307655</v>
      </c>
      <c r="S82" s="37">
        <f>S6/S44*1000</f>
        <v>1.5871643018525514</v>
      </c>
      <c r="T82" s="37">
        <f t="shared" si="5"/>
        <v>1.6123535708227057</v>
      </c>
      <c r="U82" s="37">
        <f t="shared" si="6"/>
        <v>1.6479850447957702</v>
      </c>
      <c r="V82" s="37">
        <f>V6/V44*1000</f>
        <v>1.873298506364506</v>
      </c>
    </row>
    <row r="83" spans="1:22" ht="21.95" customHeight="1">
      <c r="A83" s="55" t="s">
        <v>150</v>
      </c>
      <c r="B83" s="56" t="s">
        <v>149</v>
      </c>
      <c r="C83" s="37">
        <f t="shared" ref="C83:R83" si="8">C7/C45*1000</f>
        <v>0.48500401770489615</v>
      </c>
      <c r="D83" s="37">
        <f t="shared" si="8"/>
        <v>0.49819743907185909</v>
      </c>
      <c r="E83" s="37">
        <f t="shared" si="8"/>
        <v>0.53902155571234101</v>
      </c>
      <c r="F83" s="37">
        <f t="shared" si="8"/>
        <v>0.57785418388491117</v>
      </c>
      <c r="G83" s="37">
        <f t="shared" si="8"/>
        <v>0.67988978978206172</v>
      </c>
      <c r="H83" s="37">
        <f t="shared" si="8"/>
        <v>0.65612539926312075</v>
      </c>
      <c r="I83" s="37">
        <f t="shared" si="8"/>
        <v>0.73379870509831946</v>
      </c>
      <c r="J83" s="37">
        <f t="shared" si="8"/>
        <v>0.81036645098491888</v>
      </c>
      <c r="K83" s="37">
        <f t="shared" si="8"/>
        <v>0.79819332750403338</v>
      </c>
      <c r="L83" s="37">
        <f t="shared" si="8"/>
        <v>0.82075538373734003</v>
      </c>
      <c r="M83" s="37">
        <f t="shared" si="8"/>
        <v>0.81594845187480491</v>
      </c>
      <c r="N83" s="37">
        <f t="shared" si="8"/>
        <v>0.81296591625560954</v>
      </c>
      <c r="O83" s="37">
        <f t="shared" si="8"/>
        <v>0.79046977956305653</v>
      </c>
      <c r="P83" s="37">
        <f t="shared" si="8"/>
        <v>0.73606409486597102</v>
      </c>
      <c r="Q83" s="37">
        <f t="shared" si="8"/>
        <v>0.79047069875545106</v>
      </c>
      <c r="R83" s="37">
        <f t="shared" si="8"/>
        <v>0.81946453887289428</v>
      </c>
      <c r="S83" s="37">
        <f t="shared" ref="S83:S113" si="9">S7/S45*1000</f>
        <v>0.81065522933709533</v>
      </c>
      <c r="T83" s="37">
        <f t="shared" si="5"/>
        <v>0.81442476192099156</v>
      </c>
      <c r="U83" s="37">
        <f t="shared" si="6"/>
        <v>0.81699117031879498</v>
      </c>
      <c r="V83" s="37">
        <f t="shared" si="6"/>
        <v>1.1175805838074375</v>
      </c>
    </row>
    <row r="84" spans="1:22" ht="21.95" customHeight="1">
      <c r="A84" s="55" t="s">
        <v>148</v>
      </c>
      <c r="B84" s="56" t="s">
        <v>147</v>
      </c>
      <c r="C84" s="37">
        <f t="shared" ref="C84:R84" si="10">C8/C46*1000</f>
        <v>1.3756911653007133</v>
      </c>
      <c r="D84" s="37">
        <f t="shared" si="10"/>
        <v>1.5293344829001929</v>
      </c>
      <c r="E84" s="37">
        <f t="shared" si="10"/>
        <v>1.44102208576805</v>
      </c>
      <c r="F84" s="37">
        <f t="shared" si="10"/>
        <v>1.476962748786437</v>
      </c>
      <c r="G84" s="37">
        <f t="shared" si="10"/>
        <v>1.7072367352808822</v>
      </c>
      <c r="H84" s="37">
        <f t="shared" si="10"/>
        <v>1.4866472051032544</v>
      </c>
      <c r="I84" s="37">
        <f t="shared" si="10"/>
        <v>1.5951644476322828</v>
      </c>
      <c r="J84" s="37">
        <f t="shared" si="10"/>
        <v>1.6292187714966366</v>
      </c>
      <c r="K84" s="37">
        <f t="shared" si="10"/>
        <v>1.5243527647333612</v>
      </c>
      <c r="L84" s="37">
        <f t="shared" si="10"/>
        <v>1.67117998949544</v>
      </c>
      <c r="M84" s="37">
        <f t="shared" si="10"/>
        <v>1.660749624591028</v>
      </c>
      <c r="N84" s="37">
        <f t="shared" si="10"/>
        <v>1.5897841053836606</v>
      </c>
      <c r="O84" s="37">
        <f t="shared" si="10"/>
        <v>1.5572265042462679</v>
      </c>
      <c r="P84" s="37">
        <f t="shared" si="10"/>
        <v>1.4928386571793915</v>
      </c>
      <c r="Q84" s="37">
        <f t="shared" si="10"/>
        <v>1.6001557961018518</v>
      </c>
      <c r="R84" s="37">
        <f t="shared" si="10"/>
        <v>1.812569484484851</v>
      </c>
      <c r="S84" s="37">
        <f t="shared" si="9"/>
        <v>1.7676799279162025</v>
      </c>
      <c r="T84" s="37">
        <f t="shared" si="5"/>
        <v>1.808051363418324</v>
      </c>
      <c r="U84" s="37">
        <f t="shared" si="6"/>
        <v>1.8569091233513884</v>
      </c>
      <c r="V84" s="37">
        <f t="shared" si="6"/>
        <v>2.3126238905655661</v>
      </c>
    </row>
    <row r="85" spans="1:22" ht="21.95" customHeight="1">
      <c r="A85" s="55" t="s">
        <v>146</v>
      </c>
      <c r="B85" s="56" t="s">
        <v>145</v>
      </c>
      <c r="C85" s="37">
        <f t="shared" ref="C85:R85" si="11">C9/C47*1000</f>
        <v>1.2662084198099735</v>
      </c>
      <c r="D85" s="37">
        <f t="shared" si="11"/>
        <v>1.4927119159589153</v>
      </c>
      <c r="E85" s="37">
        <f t="shared" si="11"/>
        <v>1.4604785309655948</v>
      </c>
      <c r="F85" s="37">
        <f t="shared" si="11"/>
        <v>1.4157632209632627</v>
      </c>
      <c r="G85" s="37">
        <f t="shared" si="11"/>
        <v>1.5429521818412562</v>
      </c>
      <c r="H85" s="37">
        <f t="shared" si="11"/>
        <v>1.7974306915247187</v>
      </c>
      <c r="I85" s="37">
        <f t="shared" si="11"/>
        <v>1.525298611666978</v>
      </c>
      <c r="J85" s="37">
        <f t="shared" si="11"/>
        <v>1.4507776562708878</v>
      </c>
      <c r="K85" s="37">
        <f t="shared" si="11"/>
        <v>1.5469006894078352</v>
      </c>
      <c r="L85" s="37">
        <f t="shared" si="11"/>
        <v>1.5446335170559498</v>
      </c>
      <c r="M85" s="37">
        <f t="shared" si="11"/>
        <v>1.590820733206544</v>
      </c>
      <c r="N85" s="37">
        <f t="shared" si="11"/>
        <v>1.7146897282413753</v>
      </c>
      <c r="O85" s="37">
        <f t="shared" si="11"/>
        <v>1.5857653517432164</v>
      </c>
      <c r="P85" s="37">
        <f t="shared" si="11"/>
        <v>1.7007524112508206</v>
      </c>
      <c r="Q85" s="37">
        <f t="shared" si="11"/>
        <v>1.7295517951152322</v>
      </c>
      <c r="R85" s="37">
        <f t="shared" si="11"/>
        <v>1.7340420232150864</v>
      </c>
      <c r="S85" s="37">
        <f t="shared" si="9"/>
        <v>1.7104731553887456</v>
      </c>
      <c r="T85" s="37">
        <f t="shared" si="5"/>
        <v>1.7884260362077178</v>
      </c>
      <c r="U85" s="37">
        <f t="shared" si="6"/>
        <v>1.6829609835686481</v>
      </c>
      <c r="V85" s="37">
        <f t="shared" si="6"/>
        <v>1.9536448422146617</v>
      </c>
    </row>
    <row r="86" spans="1:22" ht="21.95" customHeight="1">
      <c r="A86" s="55" t="s">
        <v>144</v>
      </c>
      <c r="B86" s="56" t="s">
        <v>143</v>
      </c>
      <c r="C86" s="37">
        <f t="shared" ref="C86:R86" si="12">C10/C48*1000</f>
        <v>0.80844963909002154</v>
      </c>
      <c r="D86" s="37">
        <f t="shared" si="12"/>
        <v>0.93501636278634881</v>
      </c>
      <c r="E86" s="37">
        <f t="shared" si="12"/>
        <v>1.1088152861029847</v>
      </c>
      <c r="F86" s="37">
        <f t="shared" si="12"/>
        <v>1.1174351067191211</v>
      </c>
      <c r="G86" s="37">
        <f t="shared" si="12"/>
        <v>1.2668068599591689</v>
      </c>
      <c r="H86" s="37">
        <f t="shared" si="12"/>
        <v>1.2662404667600218</v>
      </c>
      <c r="I86" s="37">
        <f t="shared" si="12"/>
        <v>1.2148914277399441</v>
      </c>
      <c r="J86" s="37">
        <f t="shared" si="12"/>
        <v>1.2181410367123688</v>
      </c>
      <c r="K86" s="37">
        <f t="shared" si="12"/>
        <v>1.2363741034587876</v>
      </c>
      <c r="L86" s="37">
        <f t="shared" si="12"/>
        <v>1.2275864392692883</v>
      </c>
      <c r="M86" s="37">
        <f t="shared" si="12"/>
        <v>1.1200165664478217</v>
      </c>
      <c r="N86" s="37">
        <f t="shared" si="12"/>
        <v>1.1050809435911928</v>
      </c>
      <c r="O86" s="37">
        <f t="shared" si="12"/>
        <v>1.2088098588079426</v>
      </c>
      <c r="P86" s="37">
        <f t="shared" si="12"/>
        <v>1.2068190162524088</v>
      </c>
      <c r="Q86" s="37">
        <f t="shared" si="12"/>
        <v>1.1822419111551998</v>
      </c>
      <c r="R86" s="37">
        <f t="shared" si="12"/>
        <v>1.2989833593612641</v>
      </c>
      <c r="S86" s="37">
        <f t="shared" si="9"/>
        <v>1.4054763418306815</v>
      </c>
      <c r="T86" s="37">
        <f t="shared" si="5"/>
        <v>1.4189400112704378</v>
      </c>
      <c r="U86" s="37">
        <f t="shared" si="6"/>
        <v>1.5006785677001775</v>
      </c>
      <c r="V86" s="37">
        <f t="shared" si="6"/>
        <v>1.6468337234950265</v>
      </c>
    </row>
    <row r="87" spans="1:22" ht="21.95" customHeight="1">
      <c r="A87" s="55" t="s">
        <v>142</v>
      </c>
      <c r="B87" s="56" t="s">
        <v>141</v>
      </c>
      <c r="C87" s="37">
        <f t="shared" ref="C87:R87" si="13">C11/C49*1000</f>
        <v>1.505984602993238</v>
      </c>
      <c r="D87" s="37">
        <f t="shared" si="13"/>
        <v>1.6126056312041035</v>
      </c>
      <c r="E87" s="37">
        <f t="shared" si="13"/>
        <v>1.5866676348849031</v>
      </c>
      <c r="F87" s="37">
        <f t="shared" si="13"/>
        <v>1.7430065434180073</v>
      </c>
      <c r="G87" s="37">
        <f t="shared" si="13"/>
        <v>1.7661343733902422</v>
      </c>
      <c r="H87" s="37">
        <f t="shared" si="13"/>
        <v>1.7638076282964159</v>
      </c>
      <c r="I87" s="37">
        <f t="shared" si="13"/>
        <v>1.773037692219533</v>
      </c>
      <c r="J87" s="37">
        <f t="shared" si="13"/>
        <v>1.8685953397762323</v>
      </c>
      <c r="K87" s="37">
        <f t="shared" si="13"/>
        <v>1.8639814905334506</v>
      </c>
      <c r="L87" s="37">
        <f t="shared" si="13"/>
        <v>1.8441485966830982</v>
      </c>
      <c r="M87" s="37">
        <f t="shared" si="13"/>
        <v>1.8760363205684958</v>
      </c>
      <c r="N87" s="37">
        <f t="shared" si="13"/>
        <v>1.8826707162239538</v>
      </c>
      <c r="O87" s="37">
        <f t="shared" si="13"/>
        <v>1.9081803261086312</v>
      </c>
      <c r="P87" s="37">
        <f t="shared" si="13"/>
        <v>1.9636557278839115</v>
      </c>
      <c r="Q87" s="37">
        <f t="shared" si="13"/>
        <v>1.8622582331416624</v>
      </c>
      <c r="R87" s="37">
        <f t="shared" si="13"/>
        <v>2.1263696192743984</v>
      </c>
      <c r="S87" s="37">
        <f t="shared" si="9"/>
        <v>1.956381647579664</v>
      </c>
      <c r="T87" s="37">
        <f t="shared" si="5"/>
        <v>2.042527942124571</v>
      </c>
      <c r="U87" s="37">
        <f t="shared" si="6"/>
        <v>2.045318165298895</v>
      </c>
      <c r="V87" s="37">
        <f t="shared" si="6"/>
        <v>2.4718094034532956</v>
      </c>
    </row>
    <row r="88" spans="1:22" ht="21.95" customHeight="1">
      <c r="A88" s="55" t="s">
        <v>140</v>
      </c>
      <c r="B88" s="56" t="s">
        <v>139</v>
      </c>
      <c r="C88" s="37">
        <f t="shared" ref="C88:R88" si="14">C12/C50*1000</f>
        <v>0.36187154283436757</v>
      </c>
      <c r="D88" s="37">
        <f t="shared" si="14"/>
        <v>0.38402650337138317</v>
      </c>
      <c r="E88" s="37">
        <f t="shared" si="14"/>
        <v>0.43423326792997724</v>
      </c>
      <c r="F88" s="37">
        <f t="shared" si="14"/>
        <v>0.42848943413061513</v>
      </c>
      <c r="G88" s="37">
        <f t="shared" si="14"/>
        <v>0.47446743797394858</v>
      </c>
      <c r="H88" s="37">
        <f t="shared" si="14"/>
        <v>0.50068665598535134</v>
      </c>
      <c r="I88" s="37">
        <f t="shared" si="14"/>
        <v>0.57611097414522605</v>
      </c>
      <c r="J88" s="37">
        <f t="shared" si="14"/>
        <v>0.62163591406654839</v>
      </c>
      <c r="K88" s="37">
        <f t="shared" si="14"/>
        <v>0.75326153255390615</v>
      </c>
      <c r="L88" s="37">
        <f t="shared" si="14"/>
        <v>0.77052715152755458</v>
      </c>
      <c r="M88" s="37">
        <f t="shared" si="14"/>
        <v>0.79044605272677093</v>
      </c>
      <c r="N88" s="37">
        <f t="shared" si="14"/>
        <v>0.87599021317446912</v>
      </c>
      <c r="O88" s="37">
        <f t="shared" si="14"/>
        <v>0.91853389616140879</v>
      </c>
      <c r="P88" s="37">
        <f t="shared" si="14"/>
        <v>0.83861526830394295</v>
      </c>
      <c r="Q88" s="37">
        <f t="shared" si="14"/>
        <v>0.82665532397561314</v>
      </c>
      <c r="R88" s="37">
        <f t="shared" si="14"/>
        <v>0.89678033713482597</v>
      </c>
      <c r="S88" s="37">
        <f t="shared" si="9"/>
        <v>0.91438234730156809</v>
      </c>
      <c r="T88" s="37">
        <f t="shared" si="5"/>
        <v>0.90315492394708308</v>
      </c>
      <c r="U88" s="37">
        <f t="shared" si="6"/>
        <v>0.9525191143205618</v>
      </c>
      <c r="V88" s="37">
        <f t="shared" si="6"/>
        <v>0.97467189971893031</v>
      </c>
    </row>
    <row r="89" spans="1:22" ht="21.95" customHeight="1">
      <c r="A89" s="55" t="s">
        <v>138</v>
      </c>
      <c r="B89" s="56" t="s">
        <v>137</v>
      </c>
      <c r="C89" s="37">
        <f t="shared" ref="C89:R89" si="15">C13/C51*1000</f>
        <v>0.67906901615755721</v>
      </c>
      <c r="D89" s="37">
        <f t="shared" si="15"/>
        <v>0.67459142056421562</v>
      </c>
      <c r="E89" s="37">
        <f t="shared" si="15"/>
        <v>0.80527903360093012</v>
      </c>
      <c r="F89" s="37">
        <f t="shared" si="15"/>
        <v>0.83933016501502578</v>
      </c>
      <c r="G89" s="37">
        <f t="shared" si="15"/>
        <v>0.8324989948520658</v>
      </c>
      <c r="H89" s="37">
        <f t="shared" si="15"/>
        <v>0.8603108322400792</v>
      </c>
      <c r="I89" s="37">
        <f t="shared" si="15"/>
        <v>1.1320145946817968</v>
      </c>
      <c r="J89" s="37">
        <f t="shared" si="15"/>
        <v>1.042331447792938</v>
      </c>
      <c r="K89" s="37">
        <f t="shared" si="15"/>
        <v>1.0993453192791696</v>
      </c>
      <c r="L89" s="37">
        <f t="shared" si="15"/>
        <v>1.1266500603490808</v>
      </c>
      <c r="M89" s="37">
        <f t="shared" si="15"/>
        <v>1.1702866737424067</v>
      </c>
      <c r="N89" s="37">
        <f t="shared" si="15"/>
        <v>1.2332894552103677</v>
      </c>
      <c r="O89" s="37">
        <f t="shared" si="15"/>
        <v>1.2090711742514946</v>
      </c>
      <c r="P89" s="37">
        <f t="shared" si="15"/>
        <v>1.2212716946249105</v>
      </c>
      <c r="Q89" s="37">
        <f t="shared" si="15"/>
        <v>1.2445567106300288</v>
      </c>
      <c r="R89" s="37">
        <f t="shared" si="15"/>
        <v>1.3144323495461907</v>
      </c>
      <c r="S89" s="37">
        <f t="shared" si="9"/>
        <v>1.3227530398007172</v>
      </c>
      <c r="T89" s="37">
        <f t="shared" si="5"/>
        <v>1.3469007742261607</v>
      </c>
      <c r="U89" s="37">
        <f t="shared" si="6"/>
        <v>1.3627941187777268</v>
      </c>
      <c r="V89" s="37">
        <f t="shared" si="6"/>
        <v>1.4566340861293023</v>
      </c>
    </row>
    <row r="90" spans="1:22" ht="21.95" customHeight="1">
      <c r="A90" s="55" t="s">
        <v>136</v>
      </c>
      <c r="B90" s="71" t="s">
        <v>173</v>
      </c>
      <c r="C90" s="37">
        <f t="shared" ref="C90:R90" si="16">C14/C52*1000</f>
        <v>1.0330654016845091</v>
      </c>
      <c r="D90" s="37">
        <f t="shared" si="16"/>
        <v>1.0645156830684193</v>
      </c>
      <c r="E90" s="37">
        <f t="shared" si="16"/>
        <v>1.0538527794740362</v>
      </c>
      <c r="F90" s="37">
        <f t="shared" si="16"/>
        <v>1.0890129642820592</v>
      </c>
      <c r="G90" s="37">
        <f t="shared" si="16"/>
        <v>1.1742425689676472</v>
      </c>
      <c r="H90" s="37">
        <f t="shared" si="16"/>
        <v>1.2915040604200609</v>
      </c>
      <c r="I90" s="37">
        <f t="shared" si="16"/>
        <v>1.4683829834925455</v>
      </c>
      <c r="J90" s="37">
        <f t="shared" si="16"/>
        <v>1.5441247783152545</v>
      </c>
      <c r="K90" s="37">
        <f t="shared" si="16"/>
        <v>1.5555120487008689</v>
      </c>
      <c r="L90" s="37">
        <f t="shared" si="16"/>
        <v>1.7034598946457411</v>
      </c>
      <c r="M90" s="37">
        <f t="shared" si="16"/>
        <v>1.7654650901124418</v>
      </c>
      <c r="N90" s="37">
        <f t="shared" si="16"/>
        <v>1.6997643890945808</v>
      </c>
      <c r="O90" s="37">
        <f t="shared" si="16"/>
        <v>1.7038123418849922</v>
      </c>
      <c r="P90" s="37">
        <f t="shared" si="16"/>
        <v>1.6944303278206647</v>
      </c>
      <c r="Q90" s="37">
        <f t="shared" si="16"/>
        <v>1.6472515052735051</v>
      </c>
      <c r="R90" s="37">
        <f t="shared" si="16"/>
        <v>1.6852854492315776</v>
      </c>
      <c r="S90" s="37">
        <f t="shared" si="9"/>
        <v>1.9148881912909936</v>
      </c>
      <c r="T90" s="37">
        <f t="shared" si="5"/>
        <v>1.875986237938795</v>
      </c>
      <c r="U90" s="37">
        <f t="shared" si="6"/>
        <v>2.0281182155158191</v>
      </c>
      <c r="V90" s="37">
        <f t="shared" si="6"/>
        <v>2.0797549199675531</v>
      </c>
    </row>
    <row r="91" spans="1:22" ht="21.95" customHeight="1">
      <c r="A91" s="55" t="s">
        <v>135</v>
      </c>
      <c r="B91" s="56" t="s">
        <v>134</v>
      </c>
      <c r="C91" s="37">
        <f t="shared" ref="C91:R91" si="17">C15/C53*1000</f>
        <v>1.0013395227917028</v>
      </c>
      <c r="D91" s="37">
        <f t="shared" si="17"/>
        <v>1.0699781420621899</v>
      </c>
      <c r="E91" s="37">
        <f t="shared" si="17"/>
        <v>1.2072288185921034</v>
      </c>
      <c r="F91" s="37">
        <f t="shared" si="17"/>
        <v>1.2140597457478726</v>
      </c>
      <c r="G91" s="37">
        <f t="shared" si="17"/>
        <v>1.2962029483473412</v>
      </c>
      <c r="H91" s="37">
        <f t="shared" si="17"/>
        <v>1.3499269323230656</v>
      </c>
      <c r="I91" s="37">
        <f t="shared" si="17"/>
        <v>1.3953458872179976</v>
      </c>
      <c r="J91" s="37">
        <f t="shared" si="17"/>
        <v>1.4407645858556142</v>
      </c>
      <c r="K91" s="37">
        <f t="shared" si="17"/>
        <v>1.3947192613347428</v>
      </c>
      <c r="L91" s="37">
        <f t="shared" si="17"/>
        <v>1.3756450267280536</v>
      </c>
      <c r="M91" s="37">
        <f t="shared" si="17"/>
        <v>1.4564588679097241</v>
      </c>
      <c r="N91" s="37">
        <f t="shared" si="17"/>
        <v>1.4657156341379161</v>
      </c>
      <c r="O91" s="37">
        <f t="shared" si="17"/>
        <v>1.47867568598481</v>
      </c>
      <c r="P91" s="37">
        <f t="shared" si="17"/>
        <v>1.5242368031289992</v>
      </c>
      <c r="Q91" s="37">
        <f t="shared" si="17"/>
        <v>1.4771863943852825</v>
      </c>
      <c r="R91" s="37">
        <f t="shared" si="17"/>
        <v>1.5146903979822783</v>
      </c>
      <c r="S91" s="37">
        <f t="shared" si="9"/>
        <v>1.5705896660759582</v>
      </c>
      <c r="T91" s="37">
        <f t="shared" si="5"/>
        <v>1.5755226615169671</v>
      </c>
      <c r="U91" s="37">
        <f t="shared" si="6"/>
        <v>1.6035483941069024</v>
      </c>
      <c r="V91" s="37">
        <f t="shared" si="6"/>
        <v>1.7793634767739059</v>
      </c>
    </row>
    <row r="92" spans="1:22" ht="21.95" customHeight="1">
      <c r="A92" s="55" t="s">
        <v>133</v>
      </c>
      <c r="B92" s="56" t="s">
        <v>132</v>
      </c>
      <c r="C92" s="37">
        <f t="shared" ref="C92:R92" si="18">C16/C54*1000</f>
        <v>0.46676624346527262</v>
      </c>
      <c r="D92" s="37">
        <f t="shared" si="18"/>
        <v>0.65737587956924026</v>
      </c>
      <c r="E92" s="37">
        <f t="shared" si="18"/>
        <v>0.67248573538714673</v>
      </c>
      <c r="F92" s="37">
        <f t="shared" si="18"/>
        <v>0.71973295211963373</v>
      </c>
      <c r="G92" s="37">
        <f t="shared" si="18"/>
        <v>0.83705459916533953</v>
      </c>
      <c r="H92" s="37">
        <f t="shared" si="18"/>
        <v>0.85428457028798865</v>
      </c>
      <c r="I92" s="37">
        <f t="shared" si="18"/>
        <v>0.93419272745475135</v>
      </c>
      <c r="J92" s="37">
        <f t="shared" si="18"/>
        <v>0.88686858716751971</v>
      </c>
      <c r="K92" s="37">
        <f t="shared" si="18"/>
        <v>0.89771054664160066</v>
      </c>
      <c r="L92" s="37">
        <f t="shared" si="18"/>
        <v>0.95291875485282707</v>
      </c>
      <c r="M92" s="37">
        <f t="shared" si="18"/>
        <v>0.99899181676916038</v>
      </c>
      <c r="N92" s="37">
        <f t="shared" si="18"/>
        <v>1.0398776681634818</v>
      </c>
      <c r="O92" s="37">
        <f t="shared" si="18"/>
        <v>1.0785098480279001</v>
      </c>
      <c r="P92" s="37">
        <f t="shared" si="18"/>
        <v>1.1045614924679386</v>
      </c>
      <c r="Q92" s="37">
        <f t="shared" si="18"/>
        <v>1.1175482518371753</v>
      </c>
      <c r="R92" s="37">
        <f t="shared" si="18"/>
        <v>1.1657833422393717</v>
      </c>
      <c r="S92" s="37">
        <f t="shared" si="9"/>
        <v>1.1481237543593241</v>
      </c>
      <c r="T92" s="37">
        <f t="shared" si="5"/>
        <v>1.1967311142116801</v>
      </c>
      <c r="U92" s="37">
        <f t="shared" si="6"/>
        <v>1.1666347221540212</v>
      </c>
      <c r="V92" s="37">
        <f t="shared" si="6"/>
        <v>1.2023922962938087</v>
      </c>
    </row>
    <row r="93" spans="1:22" ht="21.95" customHeight="1">
      <c r="A93" s="55" t="s">
        <v>131</v>
      </c>
      <c r="B93" s="56" t="s">
        <v>130</v>
      </c>
      <c r="C93" s="37">
        <f t="shared" ref="C93:R93" si="19">C17/C55*1000</f>
        <v>0.76133593330218907</v>
      </c>
      <c r="D93" s="37">
        <f t="shared" si="19"/>
        <v>0.78026612265989514</v>
      </c>
      <c r="E93" s="37">
        <f t="shared" si="19"/>
        <v>0.82002511547933943</v>
      </c>
      <c r="F93" s="37">
        <f t="shared" si="19"/>
        <v>0.8499741151329282</v>
      </c>
      <c r="G93" s="37">
        <f t="shared" si="19"/>
        <v>0.93866514651958211</v>
      </c>
      <c r="H93" s="37">
        <f t="shared" si="19"/>
        <v>0.9045838501579927</v>
      </c>
      <c r="I93" s="37">
        <f t="shared" si="19"/>
        <v>0.90957139520877117</v>
      </c>
      <c r="J93" s="37">
        <f t="shared" si="19"/>
        <v>0.96517309091501224</v>
      </c>
      <c r="K93" s="37">
        <f t="shared" si="19"/>
        <v>1.0123456880952635</v>
      </c>
      <c r="L93" s="37">
        <f t="shared" si="19"/>
        <v>1.3047113723866453</v>
      </c>
      <c r="M93" s="37">
        <f t="shared" si="19"/>
        <v>1.3891238659702856</v>
      </c>
      <c r="N93" s="37">
        <f t="shared" si="19"/>
        <v>1.4140927776641403</v>
      </c>
      <c r="O93" s="37">
        <f t="shared" si="19"/>
        <v>1.4899735768410183</v>
      </c>
      <c r="P93" s="37">
        <f t="shared" si="19"/>
        <v>1.6061320737794724</v>
      </c>
      <c r="Q93" s="37">
        <f t="shared" si="19"/>
        <v>1.5394606990731423</v>
      </c>
      <c r="R93" s="37">
        <f t="shared" si="19"/>
        <v>1.5660911860601849</v>
      </c>
      <c r="S93" s="37">
        <f t="shared" si="9"/>
        <v>1.5778032927048986</v>
      </c>
      <c r="T93" s="37">
        <f t="shared" si="5"/>
        <v>1.5991350278279981</v>
      </c>
      <c r="U93" s="37">
        <f t="shared" si="6"/>
        <v>1.5964467121793708</v>
      </c>
      <c r="V93" s="37">
        <f t="shared" si="6"/>
        <v>1.6489536559279885</v>
      </c>
    </row>
    <row r="94" spans="1:22" ht="21.95" customHeight="1">
      <c r="A94" s="55" t="s">
        <v>129</v>
      </c>
      <c r="B94" s="56" t="s">
        <v>128</v>
      </c>
      <c r="C94" s="37">
        <f t="shared" ref="C94:R94" si="20">C18/C56*1000</f>
        <v>0.69647292425262541</v>
      </c>
      <c r="D94" s="37">
        <f t="shared" si="20"/>
        <v>0.77319335755047747</v>
      </c>
      <c r="E94" s="37">
        <f t="shared" si="20"/>
        <v>0.80726274781089002</v>
      </c>
      <c r="F94" s="37">
        <f t="shared" si="20"/>
        <v>0.87921774355849325</v>
      </c>
      <c r="G94" s="37">
        <f t="shared" si="20"/>
        <v>0.91997492791220559</v>
      </c>
      <c r="H94" s="37">
        <f t="shared" si="20"/>
        <v>0.9801927915657983</v>
      </c>
      <c r="I94" s="37">
        <f t="shared" si="20"/>
        <v>1.0211569938582825</v>
      </c>
      <c r="J94" s="37">
        <f t="shared" si="20"/>
        <v>1.05465777436922</v>
      </c>
      <c r="K94" s="37">
        <f t="shared" si="20"/>
        <v>1.0576211010915741</v>
      </c>
      <c r="L94" s="37">
        <f t="shared" si="20"/>
        <v>1.1093608801705181</v>
      </c>
      <c r="M94" s="37">
        <f t="shared" si="20"/>
        <v>1.1083372169594947</v>
      </c>
      <c r="N94" s="37">
        <f t="shared" si="20"/>
        <v>1.1266815476267491</v>
      </c>
      <c r="O94" s="37">
        <f t="shared" si="20"/>
        <v>1.1325231345126054</v>
      </c>
      <c r="P94" s="37">
        <f t="shared" si="20"/>
        <v>1.1445418992600287</v>
      </c>
      <c r="Q94" s="37">
        <f t="shared" si="20"/>
        <v>1.1708701782192359</v>
      </c>
      <c r="R94" s="37">
        <f t="shared" si="20"/>
        <v>1.3111830226079739</v>
      </c>
      <c r="S94" s="37">
        <f t="shared" si="9"/>
        <v>1.2469790246381502</v>
      </c>
      <c r="T94" s="37">
        <f t="shared" si="5"/>
        <v>1.3232057325462003</v>
      </c>
      <c r="U94" s="37">
        <f t="shared" si="6"/>
        <v>1.3045190977409269</v>
      </c>
      <c r="V94" s="37">
        <f t="shared" si="6"/>
        <v>1.3689347472866347</v>
      </c>
    </row>
    <row r="95" spans="1:22" ht="21.95" customHeight="1">
      <c r="A95" s="55" t="s">
        <v>127</v>
      </c>
      <c r="B95" s="56" t="s">
        <v>126</v>
      </c>
      <c r="C95" s="37">
        <f t="shared" ref="C95:R95" si="21">C19/C57*1000</f>
        <v>0.74616093206125844</v>
      </c>
      <c r="D95" s="37">
        <f t="shared" si="21"/>
        <v>0.75777965565834271</v>
      </c>
      <c r="E95" s="37">
        <f t="shared" si="21"/>
        <v>0.8462831285610547</v>
      </c>
      <c r="F95" s="37">
        <f t="shared" si="21"/>
        <v>0.91235008520626348</v>
      </c>
      <c r="G95" s="37">
        <f t="shared" si="21"/>
        <v>1.0936709662891342</v>
      </c>
      <c r="H95" s="37">
        <f t="shared" si="21"/>
        <v>0.92993502140182127</v>
      </c>
      <c r="I95" s="37">
        <f t="shared" si="21"/>
        <v>0.95890587523858517</v>
      </c>
      <c r="J95" s="37">
        <f t="shared" si="21"/>
        <v>0.98485797450993307</v>
      </c>
      <c r="K95" s="37">
        <f t="shared" si="21"/>
        <v>1.0214185593221896</v>
      </c>
      <c r="L95" s="37">
        <f t="shared" si="21"/>
        <v>1.0521191034138044</v>
      </c>
      <c r="M95" s="37">
        <f t="shared" si="21"/>
        <v>1.0953930011532211</v>
      </c>
      <c r="N95" s="37">
        <f t="shared" si="21"/>
        <v>1.0944043360808822</v>
      </c>
      <c r="O95" s="37">
        <f t="shared" si="21"/>
        <v>1.0637434187336841</v>
      </c>
      <c r="P95" s="37">
        <f t="shared" si="21"/>
        <v>1.0536933864685978</v>
      </c>
      <c r="Q95" s="37">
        <f t="shared" si="21"/>
        <v>1.0233215951120707</v>
      </c>
      <c r="R95" s="37">
        <f t="shared" si="21"/>
        <v>1.049451306752275</v>
      </c>
      <c r="S95" s="37">
        <f t="shared" si="9"/>
        <v>1.0019804902953555</v>
      </c>
      <c r="T95" s="37">
        <f t="shared" si="5"/>
        <v>1.0050589085530848</v>
      </c>
      <c r="U95" s="37">
        <f t="shared" si="6"/>
        <v>0.99676492340855471</v>
      </c>
      <c r="V95" s="37">
        <f t="shared" si="6"/>
        <v>1.0281868526050122</v>
      </c>
    </row>
    <row r="96" spans="1:22" ht="21.95" customHeight="1">
      <c r="A96" s="55" t="s">
        <v>125</v>
      </c>
      <c r="B96" s="56" t="s">
        <v>124</v>
      </c>
      <c r="C96" s="37">
        <f t="shared" ref="C96:R96" si="22">C20/C58*1000</f>
        <v>0.41899486424630955</v>
      </c>
      <c r="D96" s="37">
        <f t="shared" si="22"/>
        <v>0.40301806465483458</v>
      </c>
      <c r="E96" s="37">
        <f t="shared" si="22"/>
        <v>0.46926873137461728</v>
      </c>
      <c r="F96" s="37">
        <f t="shared" si="22"/>
        <v>0.58792914243750782</v>
      </c>
      <c r="G96" s="37">
        <f t="shared" si="22"/>
        <v>0.64359382600646498</v>
      </c>
      <c r="H96" s="37">
        <f t="shared" si="22"/>
        <v>0.68184555912364442</v>
      </c>
      <c r="I96" s="37">
        <f t="shared" si="22"/>
        <v>0.76201379760774191</v>
      </c>
      <c r="J96" s="37">
        <f t="shared" si="22"/>
        <v>0.79382737535001702</v>
      </c>
      <c r="K96" s="37">
        <f t="shared" si="22"/>
        <v>0.82548906194295979</v>
      </c>
      <c r="L96" s="37">
        <f t="shared" si="22"/>
        <v>0.88321097785484359</v>
      </c>
      <c r="M96" s="37">
        <f t="shared" si="22"/>
        <v>0.8682680493988062</v>
      </c>
      <c r="N96" s="37">
        <f t="shared" si="22"/>
        <v>0.897824218306711</v>
      </c>
      <c r="O96" s="37">
        <f t="shared" si="22"/>
        <v>0.85833537183257436</v>
      </c>
      <c r="P96" s="37">
        <f t="shared" si="22"/>
        <v>0.84286631975220261</v>
      </c>
      <c r="Q96" s="37">
        <f t="shared" si="22"/>
        <v>0.86757670176222479</v>
      </c>
      <c r="R96" s="37">
        <f t="shared" si="22"/>
        <v>0.87285465400276974</v>
      </c>
      <c r="S96" s="37">
        <f t="shared" si="9"/>
        <v>0.83908733840349348</v>
      </c>
      <c r="T96" s="37">
        <f t="shared" si="5"/>
        <v>0.84205585972440422</v>
      </c>
      <c r="U96" s="37">
        <f t="shared" si="6"/>
        <v>0.82595257527919508</v>
      </c>
      <c r="V96" s="37">
        <f t="shared" si="6"/>
        <v>0.83673714560307544</v>
      </c>
    </row>
    <row r="97" spans="1:22" ht="21.95" customHeight="1">
      <c r="A97" s="55" t="s">
        <v>123</v>
      </c>
      <c r="B97" s="56" t="s">
        <v>122</v>
      </c>
      <c r="C97" s="37">
        <f t="shared" ref="C97:R97" si="23">C21/C59*1000</f>
        <v>0.4609885532791918</v>
      </c>
      <c r="D97" s="37">
        <f t="shared" si="23"/>
        <v>0.51382554185464246</v>
      </c>
      <c r="E97" s="37">
        <f t="shared" si="23"/>
        <v>0.57827930364657676</v>
      </c>
      <c r="F97" s="37">
        <f t="shared" si="23"/>
        <v>0.6250175429205912</v>
      </c>
      <c r="G97" s="37">
        <f t="shared" si="23"/>
        <v>0.66512215193045487</v>
      </c>
      <c r="H97" s="37">
        <f t="shared" si="23"/>
        <v>0.71796880099210236</v>
      </c>
      <c r="I97" s="37">
        <f t="shared" si="23"/>
        <v>0.98154302529406645</v>
      </c>
      <c r="J97" s="37">
        <f t="shared" si="23"/>
        <v>0.90520332789358293</v>
      </c>
      <c r="K97" s="37">
        <f t="shared" si="23"/>
        <v>0.92470768093870537</v>
      </c>
      <c r="L97" s="37">
        <f t="shared" si="23"/>
        <v>0.93707880007302413</v>
      </c>
      <c r="M97" s="37">
        <f t="shared" si="23"/>
        <v>0.95856058939252986</v>
      </c>
      <c r="N97" s="37">
        <f t="shared" si="23"/>
        <v>0.94295520690976087</v>
      </c>
      <c r="O97" s="37">
        <f t="shared" si="23"/>
        <v>0.94331074410907678</v>
      </c>
      <c r="P97" s="37">
        <f t="shared" si="23"/>
        <v>0.92242258464895299</v>
      </c>
      <c r="Q97" s="37">
        <f t="shared" si="23"/>
        <v>0.89670036536132169</v>
      </c>
      <c r="R97" s="37">
        <f t="shared" si="23"/>
        <v>0.99215923725453448</v>
      </c>
      <c r="S97" s="37">
        <f t="shared" si="9"/>
        <v>0.98159231810067848</v>
      </c>
      <c r="T97" s="37">
        <f t="shared" si="5"/>
        <v>0.99806946757884007</v>
      </c>
      <c r="U97" s="37">
        <f t="shared" si="6"/>
        <v>1.0351300859789259</v>
      </c>
      <c r="V97" s="37">
        <f t="shared" si="6"/>
        <v>1.0783072169067995</v>
      </c>
    </row>
    <row r="98" spans="1:22" ht="21.95" customHeight="1">
      <c r="A98" s="55" t="s">
        <v>121</v>
      </c>
      <c r="B98" s="56" t="s">
        <v>120</v>
      </c>
      <c r="C98" s="37">
        <f t="shared" ref="C98:R98" si="24">C22/C60*1000</f>
        <v>0.81753484815809596</v>
      </c>
      <c r="D98" s="37">
        <f t="shared" si="24"/>
        <v>0.84746417845257105</v>
      </c>
      <c r="E98" s="37">
        <f t="shared" si="24"/>
        <v>0.84864093630525927</v>
      </c>
      <c r="F98" s="37">
        <f t="shared" si="24"/>
        <v>0.91717540017292087</v>
      </c>
      <c r="G98" s="37">
        <f t="shared" si="24"/>
        <v>0.94885163083296609</v>
      </c>
      <c r="H98" s="37">
        <f t="shared" si="24"/>
        <v>1.0159864062883033</v>
      </c>
      <c r="I98" s="37">
        <f t="shared" si="24"/>
        <v>1.0593376332685398</v>
      </c>
      <c r="J98" s="37">
        <f t="shared" si="24"/>
        <v>1.0227505170572058</v>
      </c>
      <c r="K98" s="37">
        <f t="shared" si="24"/>
        <v>1.1400039886664379</v>
      </c>
      <c r="L98" s="37">
        <f t="shared" si="24"/>
        <v>1.2520945944145925</v>
      </c>
      <c r="M98" s="37">
        <f t="shared" si="24"/>
        <v>1.2354090898714016</v>
      </c>
      <c r="N98" s="37">
        <f t="shared" si="24"/>
        <v>1.1620181597905241</v>
      </c>
      <c r="O98" s="37">
        <f t="shared" si="24"/>
        <v>1.1135828755700024</v>
      </c>
      <c r="P98" s="37">
        <f t="shared" si="24"/>
        <v>1.1292920325385771</v>
      </c>
      <c r="Q98" s="37">
        <f t="shared" si="24"/>
        <v>1.1398863126602703</v>
      </c>
      <c r="R98" s="37">
        <f t="shared" si="24"/>
        <v>1.1265919639755846</v>
      </c>
      <c r="S98" s="37">
        <f t="shared" si="9"/>
        <v>1.0818083695989669</v>
      </c>
      <c r="T98" s="37">
        <f t="shared" si="5"/>
        <v>1.1024936386768449</v>
      </c>
      <c r="U98" s="37">
        <f t="shared" si="6"/>
        <v>1.0504116871016549</v>
      </c>
      <c r="V98" s="37">
        <f t="shared" si="6"/>
        <v>1.1533046181840898</v>
      </c>
    </row>
    <row r="99" spans="1:22" ht="21.95" customHeight="1">
      <c r="A99" s="55" t="s">
        <v>119</v>
      </c>
      <c r="B99" s="56" t="s">
        <v>118</v>
      </c>
      <c r="C99" s="37">
        <f t="shared" ref="C99:R99" si="25">C23/C61*1000</f>
        <v>1.0834659014882324</v>
      </c>
      <c r="D99" s="37">
        <f t="shared" si="25"/>
        <v>1.2358834644285275</v>
      </c>
      <c r="E99" s="37">
        <f t="shared" si="25"/>
        <v>1.2355618474351284</v>
      </c>
      <c r="F99" s="37">
        <f t="shared" si="25"/>
        <v>1.2583594825994975</v>
      </c>
      <c r="G99" s="37">
        <f t="shared" si="25"/>
        <v>1.4087642528679658</v>
      </c>
      <c r="H99" s="37">
        <f t="shared" si="25"/>
        <v>1.3649313258446563</v>
      </c>
      <c r="I99" s="37">
        <f t="shared" si="25"/>
        <v>1.4133786668775203</v>
      </c>
      <c r="J99" s="37">
        <f t="shared" si="25"/>
        <v>1.47604103782517</v>
      </c>
      <c r="K99" s="37">
        <f t="shared" si="25"/>
        <v>1.5000684018465318</v>
      </c>
      <c r="L99" s="37">
        <f t="shared" si="25"/>
        <v>1.4451002655606333</v>
      </c>
      <c r="M99" s="37">
        <f t="shared" si="25"/>
        <v>1.3981711490690396</v>
      </c>
      <c r="N99" s="37">
        <f t="shared" si="25"/>
        <v>1.4013126334538422</v>
      </c>
      <c r="O99" s="37">
        <f t="shared" si="25"/>
        <v>1.4222632601848197</v>
      </c>
      <c r="P99" s="37">
        <f t="shared" si="25"/>
        <v>1.5511376964578936</v>
      </c>
      <c r="Q99" s="37">
        <f t="shared" si="25"/>
        <v>1.6782171288340635</v>
      </c>
      <c r="R99" s="37">
        <f t="shared" si="25"/>
        <v>1.6653560378343024</v>
      </c>
      <c r="S99" s="37">
        <f t="shared" si="9"/>
        <v>1.8173742136082427</v>
      </c>
      <c r="T99" s="37">
        <f t="shared" si="5"/>
        <v>1.8729304190574256</v>
      </c>
      <c r="U99" s="37">
        <f t="shared" si="6"/>
        <v>1.8355828081723833</v>
      </c>
      <c r="V99" s="37">
        <f t="shared" si="6"/>
        <v>2.0461763131266415</v>
      </c>
    </row>
    <row r="100" spans="1:22" ht="21.95" customHeight="1">
      <c r="A100" s="55" t="s">
        <v>117</v>
      </c>
      <c r="B100" s="56" t="s">
        <v>116</v>
      </c>
      <c r="C100" s="37">
        <f t="shared" ref="C100:R100" si="26">C24/C62*1000</f>
        <v>0.62432695662176307</v>
      </c>
      <c r="D100" s="37">
        <f t="shared" si="26"/>
        <v>0.63635647262254691</v>
      </c>
      <c r="E100" s="37">
        <f t="shared" si="26"/>
        <v>0.67949673403182675</v>
      </c>
      <c r="F100" s="37">
        <f t="shared" si="26"/>
        <v>0.67947304696676725</v>
      </c>
      <c r="G100" s="37">
        <f t="shared" si="26"/>
        <v>0.66021846195393397</v>
      </c>
      <c r="H100" s="37">
        <f t="shared" si="26"/>
        <v>0.68907007136749154</v>
      </c>
      <c r="I100" s="37">
        <f t="shared" si="26"/>
        <v>0.71893878787717702</v>
      </c>
      <c r="J100" s="37">
        <f t="shared" si="26"/>
        <v>0.71765665386670385</v>
      </c>
      <c r="K100" s="37">
        <f t="shared" si="26"/>
        <v>0.79494769465168547</v>
      </c>
      <c r="L100" s="37">
        <f t="shared" si="26"/>
        <v>0.81138615230013833</v>
      </c>
      <c r="M100" s="37">
        <f t="shared" si="26"/>
        <v>0.79636926854245971</v>
      </c>
      <c r="N100" s="37">
        <f t="shared" si="26"/>
        <v>0.82327164880288883</v>
      </c>
      <c r="O100" s="37">
        <f t="shared" si="26"/>
        <v>0.82415066695155825</v>
      </c>
      <c r="P100" s="37">
        <f t="shared" si="26"/>
        <v>0.78871696900817145</v>
      </c>
      <c r="Q100" s="37">
        <f t="shared" si="26"/>
        <v>0.75081082862213266</v>
      </c>
      <c r="R100" s="37">
        <f t="shared" si="26"/>
        <v>0.82243112503106675</v>
      </c>
      <c r="S100" s="37">
        <f t="shared" si="9"/>
        <v>0.79889042356744022</v>
      </c>
      <c r="T100" s="37">
        <f t="shared" si="5"/>
        <v>0.80629158331945794</v>
      </c>
      <c r="U100" s="37">
        <f t="shared" si="6"/>
        <v>0.82960931556949091</v>
      </c>
      <c r="V100" s="37">
        <f t="shared" si="6"/>
        <v>0.91257518534060711</v>
      </c>
    </row>
    <row r="101" spans="1:22" ht="21.95" customHeight="1">
      <c r="A101" s="55" t="s">
        <v>115</v>
      </c>
      <c r="B101" s="56" t="s">
        <v>114</v>
      </c>
      <c r="C101" s="37">
        <f t="shared" ref="C101:R101" si="27">C25/C63*1000</f>
        <v>0.37257350335608302</v>
      </c>
      <c r="D101" s="37">
        <f t="shared" si="27"/>
        <v>0.41541837853513652</v>
      </c>
      <c r="E101" s="37">
        <f t="shared" si="27"/>
        <v>0.48030920289525603</v>
      </c>
      <c r="F101" s="37">
        <f t="shared" si="27"/>
        <v>0.5753492040606899</v>
      </c>
      <c r="G101" s="37">
        <f t="shared" si="27"/>
        <v>0.62807058598851184</v>
      </c>
      <c r="H101" s="37">
        <f t="shared" si="27"/>
        <v>0.81739127994353333</v>
      </c>
      <c r="I101" s="37">
        <f t="shared" si="27"/>
        <v>0.85854033520673378</v>
      </c>
      <c r="J101" s="37">
        <f t="shared" si="27"/>
        <v>0.91692157847479028</v>
      </c>
      <c r="K101" s="37">
        <f t="shared" si="27"/>
        <v>0.96168552745770286</v>
      </c>
      <c r="L101" s="37">
        <f t="shared" si="27"/>
        <v>0.99995968731018026</v>
      </c>
      <c r="M101" s="37">
        <f t="shared" si="27"/>
        <v>0.99488900822575177</v>
      </c>
      <c r="N101" s="37">
        <f t="shared" si="27"/>
        <v>1.0475137509403472</v>
      </c>
      <c r="O101" s="37">
        <f t="shared" si="27"/>
        <v>1.0379488061740649</v>
      </c>
      <c r="P101" s="37">
        <f t="shared" si="27"/>
        <v>1.0494140632182545</v>
      </c>
      <c r="Q101" s="37">
        <f t="shared" si="27"/>
        <v>1.063435610849633</v>
      </c>
      <c r="R101" s="37">
        <f t="shared" si="27"/>
        <v>1.0937431352009881</v>
      </c>
      <c r="S101" s="37">
        <f t="shared" si="9"/>
        <v>1.0129893443779092</v>
      </c>
      <c r="T101" s="37">
        <f t="shared" ref="T101:T113" si="28">T25/T63*1000</f>
        <v>1.0509485866525274</v>
      </c>
      <c r="U101" s="37">
        <f t="shared" si="6"/>
        <v>1.0024945035533803</v>
      </c>
      <c r="V101" s="37">
        <f t="shared" si="6"/>
        <v>1.0512871695253303</v>
      </c>
    </row>
    <row r="102" spans="1:22" ht="21.95" customHeight="1">
      <c r="A102" s="55" t="s">
        <v>113</v>
      </c>
      <c r="B102" s="56" t="s">
        <v>112</v>
      </c>
      <c r="C102" s="37">
        <f t="shared" ref="C102:R102" si="29">C26/C64*1000</f>
        <v>0.39615692545982767</v>
      </c>
      <c r="D102" s="37">
        <f t="shared" si="29"/>
        <v>0.45515942327476833</v>
      </c>
      <c r="E102" s="37">
        <f t="shared" si="29"/>
        <v>0.51103678598695068</v>
      </c>
      <c r="F102" s="37">
        <f t="shared" si="29"/>
        <v>0.55241899693656327</v>
      </c>
      <c r="G102" s="37">
        <f t="shared" si="29"/>
        <v>0.57416629600234903</v>
      </c>
      <c r="H102" s="37">
        <f t="shared" si="29"/>
        <v>0.60317010306809815</v>
      </c>
      <c r="I102" s="37">
        <f t="shared" si="29"/>
        <v>0.60816580365832207</v>
      </c>
      <c r="J102" s="37">
        <f t="shared" si="29"/>
        <v>0.64181995778979695</v>
      </c>
      <c r="K102" s="37">
        <f t="shared" si="29"/>
        <v>0.66661256477735142</v>
      </c>
      <c r="L102" s="37">
        <f t="shared" si="29"/>
        <v>0.75996216260894323</v>
      </c>
      <c r="M102" s="37">
        <f t="shared" si="29"/>
        <v>0.83010369928322247</v>
      </c>
      <c r="N102" s="37">
        <f t="shared" si="29"/>
        <v>0.81554451737296862</v>
      </c>
      <c r="O102" s="37">
        <f t="shared" si="29"/>
        <v>0.849015512793308</v>
      </c>
      <c r="P102" s="37">
        <f t="shared" si="29"/>
        <v>0.84867007729276012</v>
      </c>
      <c r="Q102" s="37">
        <f t="shared" si="29"/>
        <v>0.82029301298156865</v>
      </c>
      <c r="R102" s="37">
        <f t="shared" si="29"/>
        <v>0.72972753771311094</v>
      </c>
      <c r="S102" s="37">
        <f t="shared" si="9"/>
        <v>0.85330406506756507</v>
      </c>
      <c r="T102" s="37">
        <f t="shared" si="28"/>
        <v>0.79531048896227774</v>
      </c>
      <c r="U102" s="37">
        <f t="shared" si="6"/>
        <v>0.82803054689078082</v>
      </c>
      <c r="V102" s="37">
        <f t="shared" si="6"/>
        <v>0.8553179418956085</v>
      </c>
    </row>
    <row r="103" spans="1:22" ht="21.95" customHeight="1">
      <c r="A103" s="55" t="s">
        <v>111</v>
      </c>
      <c r="B103" s="56" t="s">
        <v>110</v>
      </c>
      <c r="C103" s="37">
        <f t="shared" ref="C103:R103" si="30">C27/C65*1000</f>
        <v>0.82678443617525899</v>
      </c>
      <c r="D103" s="37">
        <f t="shared" si="30"/>
        <v>0.97361236404283891</v>
      </c>
      <c r="E103" s="37">
        <f t="shared" si="30"/>
        <v>0.95586036228866988</v>
      </c>
      <c r="F103" s="37">
        <f t="shared" si="30"/>
        <v>0.99630637636080877</v>
      </c>
      <c r="G103" s="37">
        <f t="shared" si="30"/>
        <v>0.9706387462166115</v>
      </c>
      <c r="H103" s="37">
        <f t="shared" si="30"/>
        <v>0.91040200910179969</v>
      </c>
      <c r="I103" s="37">
        <f t="shared" si="30"/>
        <v>1.1229031753206458</v>
      </c>
      <c r="J103" s="37">
        <f t="shared" si="30"/>
        <v>1.2576823882362975</v>
      </c>
      <c r="K103" s="37">
        <f t="shared" si="30"/>
        <v>1.249495355136832</v>
      </c>
      <c r="L103" s="37">
        <f t="shared" si="30"/>
        <v>1.2826497441008626</v>
      </c>
      <c r="M103" s="37">
        <f t="shared" si="30"/>
        <v>1.3110077944240131</v>
      </c>
      <c r="N103" s="37">
        <f t="shared" si="30"/>
        <v>1.3101645394433339</v>
      </c>
      <c r="O103" s="37">
        <f t="shared" si="30"/>
        <v>1.3692678366884785</v>
      </c>
      <c r="P103" s="37">
        <f t="shared" si="30"/>
        <v>1.4081885111033714</v>
      </c>
      <c r="Q103" s="37">
        <f t="shared" si="30"/>
        <v>1.3354431090013354</v>
      </c>
      <c r="R103" s="37">
        <f t="shared" si="30"/>
        <v>1.3308471219280531</v>
      </c>
      <c r="S103" s="37">
        <f t="shared" si="9"/>
        <v>1.4183484442575467</v>
      </c>
      <c r="T103" s="37">
        <f t="shared" si="28"/>
        <v>1.4099913828899018</v>
      </c>
      <c r="U103" s="37">
        <f t="shared" si="6"/>
        <v>1.4225953209290534</v>
      </c>
      <c r="V103" s="37">
        <f t="shared" si="6"/>
        <v>1.5456071327164218</v>
      </c>
    </row>
    <row r="104" spans="1:22" ht="21.95" customHeight="1">
      <c r="A104" s="55" t="s">
        <v>109</v>
      </c>
      <c r="B104" s="56" t="s">
        <v>108</v>
      </c>
      <c r="C104" s="37">
        <f t="shared" ref="C104:R104" si="31">C28/C66*1000</f>
        <v>1.0188689758376814</v>
      </c>
      <c r="D104" s="37">
        <f t="shared" si="31"/>
        <v>0.99106311243851564</v>
      </c>
      <c r="E104" s="37">
        <f t="shared" si="31"/>
        <v>1.0699716903323599</v>
      </c>
      <c r="F104" s="37">
        <f t="shared" si="31"/>
        <v>1.0374228686903617</v>
      </c>
      <c r="G104" s="37">
        <f t="shared" si="31"/>
        <v>1.0918114143920596</v>
      </c>
      <c r="H104" s="37">
        <f t="shared" si="31"/>
        <v>1.1798525959340731</v>
      </c>
      <c r="I104" s="37">
        <f t="shared" si="31"/>
        <v>1.5086185269059271</v>
      </c>
      <c r="J104" s="37">
        <f t="shared" si="31"/>
        <v>1.5358261932313133</v>
      </c>
      <c r="K104" s="37">
        <f t="shared" si="31"/>
        <v>1.4320012771048918</v>
      </c>
      <c r="L104" s="37">
        <f t="shared" si="31"/>
        <v>1.5414080347047558</v>
      </c>
      <c r="M104" s="37">
        <f t="shared" si="31"/>
        <v>1.4743870205994642</v>
      </c>
      <c r="N104" s="37">
        <f t="shared" si="31"/>
        <v>1.4590267605078406</v>
      </c>
      <c r="O104" s="37">
        <f t="shared" si="31"/>
        <v>1.5015271699489423</v>
      </c>
      <c r="P104" s="37">
        <f t="shared" si="31"/>
        <v>1.5644077082887187</v>
      </c>
      <c r="Q104" s="37">
        <f t="shared" si="31"/>
        <v>1.6398564277424126</v>
      </c>
      <c r="R104" s="37">
        <f t="shared" si="31"/>
        <v>1.7548354928289969</v>
      </c>
      <c r="S104" s="37">
        <f t="shared" si="9"/>
        <v>1.6881797537946697</v>
      </c>
      <c r="T104" s="37">
        <f t="shared" si="28"/>
        <v>1.7673449041555265</v>
      </c>
      <c r="U104" s="37">
        <f t="shared" si="6"/>
        <v>1.7095896722981023</v>
      </c>
      <c r="V104" s="37">
        <f t="shared" si="6"/>
        <v>1.8938662920105089</v>
      </c>
    </row>
    <row r="105" spans="1:22" ht="21.95" customHeight="1">
      <c r="A105" s="55" t="s">
        <v>107</v>
      </c>
      <c r="B105" s="56" t="s">
        <v>106</v>
      </c>
      <c r="C105" s="37">
        <f t="shared" ref="C105:R105" si="32">C29/C67*1000</f>
        <v>0.61469487307819737</v>
      </c>
      <c r="D105" s="37">
        <f t="shared" si="32"/>
        <v>0.64678384455885207</v>
      </c>
      <c r="E105" s="37">
        <f t="shared" si="32"/>
        <v>0.72934891690293957</v>
      </c>
      <c r="F105" s="37">
        <f t="shared" si="32"/>
        <v>0.76295024968966207</v>
      </c>
      <c r="G105" s="37">
        <f t="shared" si="32"/>
        <v>0.75888502172111283</v>
      </c>
      <c r="H105" s="37">
        <f t="shared" si="32"/>
        <v>0.71056257781413956</v>
      </c>
      <c r="I105" s="37">
        <f t="shared" si="32"/>
        <v>1.2362089050488374</v>
      </c>
      <c r="J105" s="37">
        <f t="shared" si="32"/>
        <v>0.8686570360209851</v>
      </c>
      <c r="K105" s="37">
        <f t="shared" si="32"/>
        <v>0.86318976679178028</v>
      </c>
      <c r="L105" s="37">
        <f t="shared" si="32"/>
        <v>0.878518466458165</v>
      </c>
      <c r="M105" s="37">
        <f t="shared" si="32"/>
        <v>0.86613364784427493</v>
      </c>
      <c r="N105" s="37">
        <f t="shared" si="32"/>
        <v>0.91750613467866049</v>
      </c>
      <c r="O105" s="37">
        <f t="shared" si="32"/>
        <v>0.91119425506300156</v>
      </c>
      <c r="P105" s="37">
        <f t="shared" si="32"/>
        <v>0.93350516361160774</v>
      </c>
      <c r="Q105" s="37">
        <f t="shared" si="32"/>
        <v>0.91639852811508116</v>
      </c>
      <c r="R105" s="37">
        <f t="shared" si="32"/>
        <v>0.87080173088590196</v>
      </c>
      <c r="S105" s="37">
        <f t="shared" si="9"/>
        <v>0.86524560859308153</v>
      </c>
      <c r="T105" s="37">
        <f t="shared" si="28"/>
        <v>0.85362506742880939</v>
      </c>
      <c r="U105" s="37">
        <f t="shared" si="6"/>
        <v>0.82914680103740634</v>
      </c>
      <c r="V105" s="37">
        <f t="shared" si="6"/>
        <v>0.92568533194751201</v>
      </c>
    </row>
    <row r="106" spans="1:22" ht="21.95" customHeight="1">
      <c r="A106" s="55" t="s">
        <v>105</v>
      </c>
      <c r="B106" s="56" t="s">
        <v>104</v>
      </c>
      <c r="C106" s="37">
        <f t="shared" ref="C106:R106" si="33">C30/C68*1000</f>
        <v>0.87620018125399368</v>
      </c>
      <c r="D106" s="37">
        <f t="shared" si="33"/>
        <v>0.9698023057173728</v>
      </c>
      <c r="E106" s="37">
        <f t="shared" si="33"/>
        <v>1.0457644497277336</v>
      </c>
      <c r="F106" s="37">
        <f t="shared" si="33"/>
        <v>1.0795343907067161</v>
      </c>
      <c r="G106" s="37">
        <f t="shared" si="33"/>
        <v>1.1692061243516385</v>
      </c>
      <c r="H106" s="37">
        <f t="shared" si="33"/>
        <v>1.1257603125894571</v>
      </c>
      <c r="I106" s="37">
        <f t="shared" si="33"/>
        <v>1.3107907977886728</v>
      </c>
      <c r="J106" s="37">
        <f t="shared" si="33"/>
        <v>1.3773884440992725</v>
      </c>
      <c r="K106" s="37">
        <f t="shared" si="33"/>
        <v>1.4062144238719081</v>
      </c>
      <c r="L106" s="37">
        <f t="shared" si="33"/>
        <v>1.4865217270406419</v>
      </c>
      <c r="M106" s="37">
        <f t="shared" si="33"/>
        <v>1.4472201499642674</v>
      </c>
      <c r="N106" s="37">
        <f t="shared" si="33"/>
        <v>1.4739181062601443</v>
      </c>
      <c r="O106" s="37">
        <f t="shared" si="33"/>
        <v>1.5387793039347311</v>
      </c>
      <c r="P106" s="37">
        <f t="shared" si="33"/>
        <v>1.4689737058840353</v>
      </c>
      <c r="Q106" s="37">
        <f t="shared" si="33"/>
        <v>1.3583886956814859</v>
      </c>
      <c r="R106" s="37">
        <f t="shared" si="33"/>
        <v>1.4843117582004126</v>
      </c>
      <c r="S106" s="37">
        <f t="shared" si="9"/>
        <v>1.4660046274754763</v>
      </c>
      <c r="T106" s="37">
        <f t="shared" si="28"/>
        <v>1.437663690895266</v>
      </c>
      <c r="U106" s="37">
        <f t="shared" si="6"/>
        <v>1.5339334646733234</v>
      </c>
      <c r="V106" s="37">
        <f t="shared" si="6"/>
        <v>1.6378773054411371</v>
      </c>
    </row>
    <row r="107" spans="1:22" ht="21.95" customHeight="1">
      <c r="A107" s="55" t="s">
        <v>103</v>
      </c>
      <c r="B107" s="56" t="s">
        <v>102</v>
      </c>
      <c r="C107" s="37">
        <f t="shared" ref="C107:R107" si="34">C31/C69*1000</f>
        <v>0.89225655627345901</v>
      </c>
      <c r="D107" s="37">
        <f t="shared" si="34"/>
        <v>0.9425219073368718</v>
      </c>
      <c r="E107" s="37">
        <f t="shared" si="34"/>
        <v>0.9661227409397608</v>
      </c>
      <c r="F107" s="37">
        <f t="shared" si="34"/>
        <v>1.0384046347358091</v>
      </c>
      <c r="G107" s="37">
        <f t="shared" si="34"/>
        <v>1.0849034827308657</v>
      </c>
      <c r="H107" s="37">
        <f t="shared" si="34"/>
        <v>1.0299985950417747</v>
      </c>
      <c r="I107" s="37">
        <f t="shared" si="34"/>
        <v>1.0398991460031017</v>
      </c>
      <c r="J107" s="37">
        <f t="shared" si="34"/>
        <v>1.0247259614144419</v>
      </c>
      <c r="K107" s="37">
        <f t="shared" si="34"/>
        <v>1.0937439602492156</v>
      </c>
      <c r="L107" s="37">
        <f t="shared" si="34"/>
        <v>1.2308557659256072</v>
      </c>
      <c r="M107" s="37">
        <f t="shared" si="34"/>
        <v>1.406279091916083</v>
      </c>
      <c r="N107" s="37">
        <f t="shared" si="34"/>
        <v>1.2506087596913695</v>
      </c>
      <c r="O107" s="37">
        <f t="shared" si="34"/>
        <v>1.2731668956464741</v>
      </c>
      <c r="P107" s="37">
        <f t="shared" si="34"/>
        <v>1.2855733424574713</v>
      </c>
      <c r="Q107" s="37">
        <f t="shared" si="34"/>
        <v>1.4301992588359915</v>
      </c>
      <c r="R107" s="37">
        <f t="shared" si="34"/>
        <v>1.3580180545274851</v>
      </c>
      <c r="S107" s="37">
        <f t="shared" si="9"/>
        <v>1.4006451158439992</v>
      </c>
      <c r="T107" s="37">
        <f t="shared" si="28"/>
        <v>1.4363292293809664</v>
      </c>
      <c r="U107" s="37">
        <f t="shared" si="6"/>
        <v>1.3559245700609281</v>
      </c>
      <c r="V107" s="37">
        <f t="shared" si="6"/>
        <v>1.4724863494057836</v>
      </c>
    </row>
    <row r="108" spans="1:22" ht="21.95" customHeight="1">
      <c r="A108" s="55" t="s">
        <v>101</v>
      </c>
      <c r="B108" s="56" t="s">
        <v>100</v>
      </c>
      <c r="C108" s="37">
        <f t="shared" ref="C108:R108" si="35">C32/C70*1000</f>
        <v>1.2834986805153752</v>
      </c>
      <c r="D108" s="37">
        <f t="shared" si="35"/>
        <v>1.3986276879549542</v>
      </c>
      <c r="E108" s="37">
        <f t="shared" si="35"/>
        <v>1.6927759327779106</v>
      </c>
      <c r="F108" s="37">
        <f t="shared" si="35"/>
        <v>1.6945599740592578</v>
      </c>
      <c r="G108" s="37">
        <f t="shared" si="35"/>
        <v>1.6843728890944889</v>
      </c>
      <c r="H108" s="37">
        <f t="shared" si="35"/>
        <v>1.7653126401759525</v>
      </c>
      <c r="I108" s="37">
        <f t="shared" si="35"/>
        <v>1.7448013500757986</v>
      </c>
      <c r="J108" s="37">
        <f t="shared" si="35"/>
        <v>1.748295378281342</v>
      </c>
      <c r="K108" s="37">
        <f t="shared" si="35"/>
        <v>1.6777301533743356</v>
      </c>
      <c r="L108" s="37">
        <f t="shared" si="35"/>
        <v>1.7020155412356459</v>
      </c>
      <c r="M108" s="37">
        <f t="shared" si="35"/>
        <v>1.6834530863743957</v>
      </c>
      <c r="N108" s="37">
        <f t="shared" si="35"/>
        <v>1.6986463505441587</v>
      </c>
      <c r="O108" s="37">
        <f t="shared" si="35"/>
        <v>1.6899875491569729</v>
      </c>
      <c r="P108" s="37">
        <f t="shared" si="35"/>
        <v>1.6920549514989012</v>
      </c>
      <c r="Q108" s="37">
        <f t="shared" si="35"/>
        <v>1.6589172355822934</v>
      </c>
      <c r="R108" s="37">
        <f t="shared" si="35"/>
        <v>1.7972565102424065</v>
      </c>
      <c r="S108" s="37">
        <f t="shared" si="9"/>
        <v>1.9272452800952</v>
      </c>
      <c r="T108" s="37">
        <f t="shared" si="28"/>
        <v>1.9442885175429758</v>
      </c>
      <c r="U108" s="37">
        <f t="shared" si="6"/>
        <v>2.0404924523176793</v>
      </c>
      <c r="V108" s="37">
        <f t="shared" si="6"/>
        <v>2.1177439721782414</v>
      </c>
    </row>
    <row r="109" spans="1:22" ht="21.95" customHeight="1">
      <c r="A109" s="55" t="s">
        <v>99</v>
      </c>
      <c r="B109" s="56" t="s">
        <v>98</v>
      </c>
      <c r="C109" s="37">
        <f t="shared" ref="C109:R109" si="36">C33/C71*1000</f>
        <v>1.0313210580595844</v>
      </c>
      <c r="D109" s="37">
        <f t="shared" si="36"/>
        <v>1.0660445027892291</v>
      </c>
      <c r="E109" s="37">
        <f t="shared" si="36"/>
        <v>1.069341594315629</v>
      </c>
      <c r="F109" s="37">
        <f t="shared" si="36"/>
        <v>1.1785084530186494</v>
      </c>
      <c r="G109" s="37">
        <f t="shared" si="36"/>
        <v>1.2487058103180071</v>
      </c>
      <c r="H109" s="37">
        <f t="shared" si="36"/>
        <v>1.1707223915283003</v>
      </c>
      <c r="I109" s="37">
        <f t="shared" si="36"/>
        <v>1.25907268065296</v>
      </c>
      <c r="J109" s="37">
        <f t="shared" si="36"/>
        <v>1.3076401379613072</v>
      </c>
      <c r="K109" s="37">
        <f t="shared" si="36"/>
        <v>1.3627419307468647</v>
      </c>
      <c r="L109" s="37">
        <f t="shared" si="36"/>
        <v>1.4660860931262023</v>
      </c>
      <c r="M109" s="37">
        <f t="shared" si="36"/>
        <v>1.4634555612272018</v>
      </c>
      <c r="N109" s="37">
        <f t="shared" si="36"/>
        <v>1.4928527769156215</v>
      </c>
      <c r="O109" s="37">
        <f t="shared" si="36"/>
        <v>1.4666815998469769</v>
      </c>
      <c r="P109" s="37">
        <f t="shared" si="36"/>
        <v>1.4824603600956112</v>
      </c>
      <c r="Q109" s="37">
        <f t="shared" si="36"/>
        <v>1.4803961100793772</v>
      </c>
      <c r="R109" s="37">
        <f t="shared" si="36"/>
        <v>1.4525689531410158</v>
      </c>
      <c r="S109" s="37">
        <f t="shared" si="9"/>
        <v>1.4422400011961558</v>
      </c>
      <c r="T109" s="37">
        <f t="shared" si="28"/>
        <v>1.4304326718253064</v>
      </c>
      <c r="U109" s="37">
        <f t="shared" si="6"/>
        <v>1.4128615340290318</v>
      </c>
      <c r="V109" s="37">
        <f t="shared" si="6"/>
        <v>1.506495191886841</v>
      </c>
    </row>
    <row r="110" spans="1:22" ht="21.95" customHeight="1">
      <c r="A110" s="55" t="s">
        <v>97</v>
      </c>
      <c r="B110" s="56" t="s">
        <v>96</v>
      </c>
      <c r="C110" s="37">
        <f t="shared" ref="C110:R110" si="37">C34/C72*1000</f>
        <v>0.91573507039047852</v>
      </c>
      <c r="D110" s="37">
        <f t="shared" si="37"/>
        <v>0.90325934834039223</v>
      </c>
      <c r="E110" s="37">
        <f t="shared" si="37"/>
        <v>0.96376327596831723</v>
      </c>
      <c r="F110" s="37">
        <f t="shared" si="37"/>
        <v>1.2241254296819941</v>
      </c>
      <c r="G110" s="37">
        <f t="shared" si="37"/>
        <v>1.400399400898652</v>
      </c>
      <c r="H110" s="37">
        <f t="shared" si="37"/>
        <v>1.1201472884814745</v>
      </c>
      <c r="I110" s="37">
        <f t="shared" si="37"/>
        <v>1.4854525631198314</v>
      </c>
      <c r="J110" s="37">
        <f t="shared" si="37"/>
        <v>1.4923867158810127</v>
      </c>
      <c r="K110" s="37">
        <f t="shared" si="37"/>
        <v>1.4334769509864265</v>
      </c>
      <c r="L110" s="37">
        <f t="shared" si="37"/>
        <v>1.4768284025829661</v>
      </c>
      <c r="M110" s="37">
        <f t="shared" si="37"/>
        <v>1.5068721478671789</v>
      </c>
      <c r="N110" s="37">
        <f t="shared" si="37"/>
        <v>1.4674525690425315</v>
      </c>
      <c r="O110" s="37">
        <f t="shared" si="37"/>
        <v>1.4456974310055446</v>
      </c>
      <c r="P110" s="37">
        <f t="shared" si="37"/>
        <v>1.4280540513578983</v>
      </c>
      <c r="Q110" s="37">
        <f t="shared" si="37"/>
        <v>1.3245790411572438</v>
      </c>
      <c r="R110" s="37">
        <f t="shared" si="37"/>
        <v>1.4088696989313541</v>
      </c>
      <c r="S110" s="37">
        <f t="shared" si="9"/>
        <v>1.3963512419440278</v>
      </c>
      <c r="T110" s="37">
        <f t="shared" si="28"/>
        <v>1.3772577996715929</v>
      </c>
      <c r="U110" s="37">
        <f t="shared" si="6"/>
        <v>1.4331132505041306</v>
      </c>
      <c r="V110" s="37">
        <f t="shared" si="6"/>
        <v>1.5869659346081422</v>
      </c>
    </row>
    <row r="111" spans="1:22" ht="21.95" customHeight="1">
      <c r="A111" s="55" t="s">
        <v>95</v>
      </c>
      <c r="B111" s="56" t="s">
        <v>94</v>
      </c>
      <c r="C111" s="37">
        <f t="shared" ref="C111:R111" si="38">C35/C73*1000</f>
        <v>0.60607361287146</v>
      </c>
      <c r="D111" s="37">
        <f t="shared" si="38"/>
        <v>0.74181524695119894</v>
      </c>
      <c r="E111" s="37">
        <f t="shared" si="38"/>
        <v>0.82372205450620173</v>
      </c>
      <c r="F111" s="37">
        <f t="shared" si="38"/>
        <v>0.84594542076493029</v>
      </c>
      <c r="G111" s="37">
        <f t="shared" si="38"/>
        <v>0.80522816326202185</v>
      </c>
      <c r="H111" s="37">
        <f t="shared" si="38"/>
        <v>0.85980239489339139</v>
      </c>
      <c r="I111" s="37">
        <f t="shared" si="38"/>
        <v>0.85803025479845274</v>
      </c>
      <c r="J111" s="37">
        <f t="shared" si="38"/>
        <v>0.89821685722899902</v>
      </c>
      <c r="K111" s="37">
        <f t="shared" si="38"/>
        <v>0.90570065863299343</v>
      </c>
      <c r="L111" s="37">
        <f t="shared" si="38"/>
        <v>0.94975683866486571</v>
      </c>
      <c r="M111" s="37">
        <f t="shared" si="38"/>
        <v>0.95669615295616617</v>
      </c>
      <c r="N111" s="37">
        <f t="shared" si="38"/>
        <v>0.95892697864546317</v>
      </c>
      <c r="O111" s="37">
        <f t="shared" si="38"/>
        <v>0.96390147273679383</v>
      </c>
      <c r="P111" s="37">
        <f t="shared" si="38"/>
        <v>0.94593884147365215</v>
      </c>
      <c r="Q111" s="37">
        <f t="shared" si="38"/>
        <v>0.934500554671297</v>
      </c>
      <c r="R111" s="37">
        <f t="shared" si="38"/>
        <v>1.00353463766783</v>
      </c>
      <c r="S111" s="37">
        <f t="shared" si="9"/>
        <v>0.9910056916796407</v>
      </c>
      <c r="T111" s="37">
        <f t="shared" si="28"/>
        <v>1.014052278987936</v>
      </c>
      <c r="U111" s="37">
        <f t="shared" si="6"/>
        <v>1.0286039437112906</v>
      </c>
      <c r="V111" s="37">
        <f t="shared" si="6"/>
        <v>1.053372794601241</v>
      </c>
    </row>
    <row r="112" spans="1:22" s="27" customFormat="1" ht="21.95" customHeight="1">
      <c r="A112" s="55" t="s">
        <v>93</v>
      </c>
      <c r="B112" s="56" t="s">
        <v>92</v>
      </c>
      <c r="C112" s="37">
        <f t="shared" ref="C112:R112" si="39">C36/C74*1000</f>
        <v>0.69368603023900333</v>
      </c>
      <c r="D112" s="37">
        <f t="shared" si="39"/>
        <v>0.72100313479623823</v>
      </c>
      <c r="E112" s="37">
        <f t="shared" si="39"/>
        <v>0.73271837453500566</v>
      </c>
      <c r="F112" s="37">
        <f t="shared" si="39"/>
        <v>0.75045878888143802</v>
      </c>
      <c r="G112" s="37">
        <f t="shared" si="39"/>
        <v>0.75974960306959516</v>
      </c>
      <c r="H112" s="37">
        <f t="shared" si="39"/>
        <v>0.75469495732954706</v>
      </c>
      <c r="I112" s="37">
        <f t="shared" si="39"/>
        <v>0.74482599512332881</v>
      </c>
      <c r="J112" s="37">
        <f t="shared" si="39"/>
        <v>0.6862372080173742</v>
      </c>
      <c r="K112" s="37">
        <f t="shared" si="39"/>
        <v>0.68722376180649458</v>
      </c>
      <c r="L112" s="37">
        <f t="shared" si="39"/>
        <v>0.78325995677173876</v>
      </c>
      <c r="M112" s="37">
        <f t="shared" si="39"/>
        <v>1.0994597727909838</v>
      </c>
      <c r="N112" s="37">
        <f t="shared" si="39"/>
        <v>1.1728276140758107</v>
      </c>
      <c r="O112" s="37">
        <f t="shared" si="39"/>
        <v>1.1330017668879071</v>
      </c>
      <c r="P112" s="37">
        <f t="shared" si="39"/>
        <v>1.1216410527980347</v>
      </c>
      <c r="Q112" s="37">
        <f t="shared" si="39"/>
        <v>1.2900814329883439</v>
      </c>
      <c r="R112" s="37">
        <f t="shared" si="39"/>
        <v>1.4318573427855692</v>
      </c>
      <c r="S112" s="37">
        <f t="shared" si="9"/>
        <v>1.357567637867942</v>
      </c>
      <c r="T112" s="37">
        <f t="shared" si="28"/>
        <v>1.4933123274654665</v>
      </c>
      <c r="U112" s="37">
        <f t="shared" si="6"/>
        <v>1.4142500359035612</v>
      </c>
      <c r="V112" s="37">
        <f t="shared" si="6"/>
        <v>1.5435892402187954</v>
      </c>
    </row>
    <row r="113" spans="1:22" s="27" customFormat="1" ht="21.95" customHeight="1">
      <c r="A113" s="55" t="s">
        <v>91</v>
      </c>
      <c r="B113" s="56" t="s">
        <v>90</v>
      </c>
      <c r="C113" s="37">
        <f t="shared" ref="C113:R113" si="40">C37/C75*1000</f>
        <v>0.59215911663792953</v>
      </c>
      <c r="D113" s="37">
        <f t="shared" si="40"/>
        <v>0.60450977290799535</v>
      </c>
      <c r="E113" s="37">
        <f t="shared" si="40"/>
        <v>0.87223813718397547</v>
      </c>
      <c r="F113" s="37">
        <f t="shared" si="40"/>
        <v>0.81169439598907323</v>
      </c>
      <c r="G113" s="37">
        <f t="shared" si="40"/>
        <v>1.0975212366113554</v>
      </c>
      <c r="H113" s="37">
        <f t="shared" si="40"/>
        <v>1.1333897029799365</v>
      </c>
      <c r="I113" s="37">
        <f t="shared" si="40"/>
        <v>1.1019972518352614</v>
      </c>
      <c r="J113" s="37">
        <f t="shared" si="40"/>
        <v>1.0937006388087527</v>
      </c>
      <c r="K113" s="37">
        <f t="shared" si="40"/>
        <v>1.2047930892074759</v>
      </c>
      <c r="L113" s="37">
        <f t="shared" si="40"/>
        <v>1.3196123792796193</v>
      </c>
      <c r="M113" s="37">
        <f t="shared" si="40"/>
        <v>1.3096714592679926</v>
      </c>
      <c r="N113" s="37">
        <f t="shared" si="40"/>
        <v>1.3447225723751797</v>
      </c>
      <c r="O113" s="37">
        <f t="shared" si="40"/>
        <v>1.3826185101580135</v>
      </c>
      <c r="P113" s="37">
        <f t="shared" si="40"/>
        <v>1.4333679238101344</v>
      </c>
      <c r="Q113" s="37">
        <f t="shared" si="40"/>
        <v>1.4211019982294786</v>
      </c>
      <c r="R113" s="37">
        <f t="shared" si="40"/>
        <v>1.402425245206198</v>
      </c>
      <c r="S113" s="37">
        <f t="shared" si="9"/>
        <v>1.3678492763123016</v>
      </c>
      <c r="T113" s="37">
        <f t="shared" si="28"/>
        <v>1.3971981290194602</v>
      </c>
      <c r="U113" s="37">
        <f t="shared" si="6"/>
        <v>1.336902217466251</v>
      </c>
      <c r="V113" s="37">
        <f t="shared" si="6"/>
        <v>1.4699694064394326</v>
      </c>
    </row>
    <row r="114" spans="1:22" s="28" customFormat="1" ht="32.25" customHeight="1"/>
    <row r="115" spans="1:22" s="27" customFormat="1" ht="23.2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</row>
    <row r="116" spans="1:22" s="27" customForma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</sheetData>
  <mergeCells count="14">
    <mergeCell ref="A1:U1"/>
    <mergeCell ref="A2:U2"/>
    <mergeCell ref="J3:U3"/>
    <mergeCell ref="J41:U41"/>
    <mergeCell ref="J79:U79"/>
    <mergeCell ref="A78:U78"/>
    <mergeCell ref="A42:B42"/>
    <mergeCell ref="A3:B3"/>
    <mergeCell ref="A40:U40"/>
    <mergeCell ref="A81:B81"/>
    <mergeCell ref="A4:B4"/>
    <mergeCell ref="A5:B5"/>
    <mergeCell ref="A80:B80"/>
    <mergeCell ref="A43:B43"/>
  </mergeCells>
  <printOptions horizontalCentered="1"/>
  <pageMargins left="0.51181102362204722" right="0.27559055118110237" top="1.138671875" bottom="0.35433070866141736" header="0.11811023622047245" footer="0.31496062992125984"/>
  <pageSetup scale="55" orientation="landscape" r:id="rId1"/>
  <headerFooter>
    <oddHeader>&amp;L&amp;G&amp;R&amp;"Montserrat,Negrita"&amp;12&amp;K621132Ramo 33 FASSA
Indicador de Componente- 
 "Médicos generales y especialistas por cada mil habitantes (población no derechohabiente)"
MIR 2024</oddHeader>
    <oddFooter>&amp;L&amp;F
&amp;C&amp;P de &amp;N
&amp;R15Feb24</oddFooter>
  </headerFooter>
  <rowBreaks count="2" manualBreakCount="2">
    <brk id="37" max="21" man="1"/>
    <brk id="75" max="21" man="1"/>
  </rowBreaks>
  <ignoredErrors>
    <ignoredError sqref="A6:A37 A44:B75 A82:B113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3-Médicos</vt:lpstr>
      <vt:lpstr>3-Médicos-Datos</vt:lpstr>
      <vt:lpstr>'3-Médicos'!Área_de_impresión</vt:lpstr>
      <vt:lpstr>'3-Médicos-Datos'!Área_de_impresión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Hugo Larrea Bermun</dc:creator>
  <cp:lastModifiedBy>123</cp:lastModifiedBy>
  <cp:lastPrinted>2022-03-18T17:59:09Z</cp:lastPrinted>
  <dcterms:created xsi:type="dcterms:W3CDTF">2016-03-08T00:12:39Z</dcterms:created>
  <dcterms:modified xsi:type="dcterms:W3CDTF">2024-04-03T21:14:47Z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9a02a995-5025-4010-b266-0bc49521c19d</vt:lpwstr>
  </property>
</Properties>
</file>