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2fa44a1e1d4d84/Documentos/2026/4-Archivo/a_CtaPub26/26 1T CP Ene-Mzo/03 Transp 3T 25/informacion_presupuestaria/"/>
    </mc:Choice>
  </mc:AlternateContent>
  <xr:revisionPtr revIDLastSave="5" documentId="8_{38F85F33-C0C6-473B-9493-584C2A0558FF}" xr6:coauthVersionLast="47" xr6:coauthVersionMax="47" xr10:uidLastSave="{C8FF932D-B5B7-4AF3-A0F1-A4A965298FBC}"/>
  <bookViews>
    <workbookView xWindow="-120" yWindow="-120" windowWidth="29040" windowHeight="15720" xr2:uid="{00000000-000D-0000-FFFF-FFFF00000000}"/>
  </bookViews>
  <sheets>
    <sheet name="CA" sheetId="3" r:id="rId1"/>
    <sheet name="CE" sheetId="5" r:id="rId2"/>
    <sheet name="COG" sheetId="4" r:id="rId3"/>
    <sheet name="CF" sheetId="6" r:id="rId4"/>
  </sheets>
  <definedNames>
    <definedName name="_xlnm.Print_Area" localSheetId="0">CA!$A$1:$G$15</definedName>
    <definedName name="_xlnm.Print_Area" localSheetId="1">CE!$A$1:$G$19</definedName>
    <definedName name="_xlnm.Print_Area" localSheetId="3">CF!$A$1:$G$40</definedName>
    <definedName name="_xlnm.Print_Area" localSheetId="2">COG!$B$1:$H$80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0" i="6" l="1"/>
  <c r="C40" i="6"/>
  <c r="B40" i="6"/>
  <c r="G24" i="6"/>
  <c r="G23" i="6"/>
  <c r="D20" i="6"/>
  <c r="G20" i="6" s="1"/>
  <c r="F17" i="6"/>
  <c r="E17" i="6"/>
  <c r="E40" i="6" s="1"/>
  <c r="C17" i="6"/>
  <c r="B17" i="6"/>
  <c r="E79" i="4"/>
  <c r="H79" i="4" s="1"/>
  <c r="E78" i="4"/>
  <c r="H78" i="4" s="1"/>
  <c r="H77" i="4"/>
  <c r="E77" i="4"/>
  <c r="E76" i="4"/>
  <c r="H76" i="4" s="1"/>
  <c r="E75" i="4"/>
  <c r="H75" i="4" s="1"/>
  <c r="E74" i="4"/>
  <c r="H74" i="4" s="1"/>
  <c r="E73" i="4"/>
  <c r="H73" i="4" s="1"/>
  <c r="E71" i="4"/>
  <c r="H71" i="4" s="1"/>
  <c r="E70" i="4"/>
  <c r="H70" i="4" s="1"/>
  <c r="E69" i="4"/>
  <c r="H69" i="4" s="1"/>
  <c r="E67" i="4"/>
  <c r="H67" i="4" s="1"/>
  <c r="E66" i="4"/>
  <c r="H66" i="4" s="1"/>
  <c r="E65" i="4"/>
  <c r="H65" i="4" s="1"/>
  <c r="E64" i="4"/>
  <c r="H64" i="4" s="1"/>
  <c r="E63" i="4"/>
  <c r="H63" i="4" s="1"/>
  <c r="E62" i="4"/>
  <c r="H62" i="4" s="1"/>
  <c r="E61" i="4"/>
  <c r="H61" i="4" s="1"/>
  <c r="E60" i="4"/>
  <c r="E59" i="4"/>
  <c r="H59" i="4" s="1"/>
  <c r="E58" i="4"/>
  <c r="H58" i="4" s="1"/>
  <c r="E57" i="4"/>
  <c r="H57" i="4" s="1"/>
  <c r="H56" i="4" s="1"/>
  <c r="G56" i="4"/>
  <c r="F56" i="4"/>
  <c r="E56" i="4"/>
  <c r="D56" i="4"/>
  <c r="C56" i="4"/>
  <c r="E55" i="4"/>
  <c r="H55" i="4" s="1"/>
  <c r="E54" i="4"/>
  <c r="H54" i="4" s="1"/>
  <c r="E53" i="4"/>
  <c r="H53" i="4" s="1"/>
  <c r="E52" i="4"/>
  <c r="H52" i="4" s="1"/>
  <c r="E51" i="4"/>
  <c r="H51" i="4" s="1"/>
  <c r="E50" i="4"/>
  <c r="H50" i="4" s="1"/>
  <c r="E49" i="4"/>
  <c r="H49" i="4" s="1"/>
  <c r="E48" i="4"/>
  <c r="H48" i="4" s="1"/>
  <c r="E47" i="4"/>
  <c r="H47" i="4" s="1"/>
  <c r="H46" i="4" s="1"/>
  <c r="G46" i="4"/>
  <c r="F46" i="4"/>
  <c r="D46" i="4"/>
  <c r="D80" i="4" s="1"/>
  <c r="C46" i="4"/>
  <c r="C80" i="4" s="1"/>
  <c r="E45" i="4"/>
  <c r="H45" i="4" s="1"/>
  <c r="E44" i="4"/>
  <c r="H44" i="4" s="1"/>
  <c r="E43" i="4"/>
  <c r="H43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H36" i="4" s="1"/>
  <c r="G36" i="4"/>
  <c r="F36" i="4"/>
  <c r="D36" i="4"/>
  <c r="C36" i="4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E27" i="4"/>
  <c r="H27" i="4" s="1"/>
  <c r="G26" i="4"/>
  <c r="F26" i="4"/>
  <c r="D26" i="4"/>
  <c r="C26" i="4"/>
  <c r="E25" i="4"/>
  <c r="H25" i="4" s="1"/>
  <c r="E24" i="4"/>
  <c r="H24" i="4" s="1"/>
  <c r="E23" i="4"/>
  <c r="H23" i="4" s="1"/>
  <c r="E22" i="4"/>
  <c r="E21" i="4"/>
  <c r="H21" i="4" s="1"/>
  <c r="E20" i="4"/>
  <c r="H20" i="4" s="1"/>
  <c r="E19" i="4"/>
  <c r="H19" i="4" s="1"/>
  <c r="E18" i="4"/>
  <c r="H18" i="4" s="1"/>
  <c r="E17" i="4"/>
  <c r="H17" i="4" s="1"/>
  <c r="G16" i="4"/>
  <c r="F16" i="4"/>
  <c r="D16" i="4"/>
  <c r="C16" i="4"/>
  <c r="E15" i="4"/>
  <c r="H15" i="4" s="1"/>
  <c r="E14" i="4"/>
  <c r="H14" i="4" s="1"/>
  <c r="E13" i="4"/>
  <c r="H13" i="4" s="1"/>
  <c r="E12" i="4"/>
  <c r="H12" i="4" s="1"/>
  <c r="E11" i="4"/>
  <c r="H11" i="4" s="1"/>
  <c r="E10" i="4"/>
  <c r="H10" i="4" s="1"/>
  <c r="E9" i="4"/>
  <c r="E8" i="4" s="1"/>
  <c r="G8" i="4"/>
  <c r="F8" i="4"/>
  <c r="F80" i="4" s="1"/>
  <c r="D8" i="4"/>
  <c r="C8" i="4"/>
  <c r="F19" i="5"/>
  <c r="E19" i="5"/>
  <c r="C19" i="5"/>
  <c r="B19" i="5"/>
  <c r="D11" i="5"/>
  <c r="G11" i="5" s="1"/>
  <c r="D9" i="5"/>
  <c r="G9" i="5" s="1"/>
  <c r="G19" i="5" s="1"/>
  <c r="F15" i="3"/>
  <c r="E15" i="3"/>
  <c r="C15" i="3"/>
  <c r="B15" i="3"/>
  <c r="D14" i="3"/>
  <c r="G14" i="3" s="1"/>
  <c r="G13" i="3"/>
  <c r="D13" i="3"/>
  <c r="D12" i="3"/>
  <c r="G12" i="3" s="1"/>
  <c r="D11" i="3"/>
  <c r="G11" i="3" s="1"/>
  <c r="D10" i="3"/>
  <c r="G10" i="3" s="1"/>
  <c r="D9" i="3"/>
  <c r="G9" i="3" s="1"/>
  <c r="D8" i="3"/>
  <c r="D15" i="3" l="1"/>
  <c r="G8" i="3"/>
  <c r="G15" i="3" s="1"/>
  <c r="D19" i="5"/>
  <c r="G80" i="4"/>
  <c r="E16" i="4"/>
  <c r="E26" i="4"/>
  <c r="G17" i="6"/>
  <c r="G40" i="6" s="1"/>
  <c r="H9" i="4"/>
  <c r="H8" i="4" s="1"/>
  <c r="E36" i="4"/>
  <c r="H28" i="4"/>
  <c r="H26" i="4" s="1"/>
  <c r="D17" i="6"/>
  <c r="D40" i="6" s="1"/>
  <c r="H22" i="4"/>
  <c r="H16" i="4" s="1"/>
  <c r="E46" i="4"/>
  <c r="E80" i="4" s="1"/>
  <c r="H80" i="4" l="1"/>
</calcChain>
</file>

<file path=xl/sharedStrings.xml><?xml version="1.0" encoding="utf-8"?>
<sst xmlns="http://schemas.openxmlformats.org/spreadsheetml/2006/main" count="172" uniqueCount="130">
  <si>
    <t>OPD SALUD DE TLAXCALA</t>
  </si>
  <si>
    <t>DIRECCIÓN GENERAL</t>
  </si>
  <si>
    <t>DIRECCIÓN DE ADMINISTRACIÓN</t>
  </si>
  <si>
    <t>DIRECCIÓN DE ATENCIÓN ESPECIALIZADA A LA SALUD</t>
  </si>
  <si>
    <t>DIRECCIÓN DE ATENCIÓN PRIMARIA A LA SALUD</t>
  </si>
  <si>
    <t>DIRECCIÓN DE INFRAESTRUCTURA Y DESARROLLO</t>
  </si>
  <si>
    <t>COMISIÓN ESTATAL PARA LA PROTECCIÓN CONTRA RIESGOS SANITARIOS TLAXCALA</t>
  </si>
  <si>
    <t>Concepto</t>
  </si>
  <si>
    <t>DIRECCIÓN DE ASUNTOS JURÍDICOS</t>
  </si>
  <si>
    <t>(Cifras en Pesos)</t>
  </si>
  <si>
    <t xml:space="preserve">Modificado </t>
  </si>
  <si>
    <t xml:space="preserve">Devengado </t>
  </si>
  <si>
    <t>Estado Analítico del Ejercicio del Presupuesto de Egresos</t>
  </si>
  <si>
    <t>Clasificación Administrativa</t>
  </si>
  <si>
    <t xml:space="preserve">Aprobado </t>
  </si>
  <si>
    <t xml:space="preserve">Ampliaciones/
(Reducciones) </t>
  </si>
  <si>
    <t xml:space="preserve">Pagado </t>
  </si>
  <si>
    <t>Subejercicio</t>
  </si>
  <si>
    <t>Total del Egreso</t>
  </si>
  <si>
    <t>Clasificación Económica (por Tipo de Gasto)</t>
  </si>
  <si>
    <t>Gasto Corriente</t>
  </si>
  <si>
    <t>Participaciones</t>
  </si>
  <si>
    <t>Pensiones y Jubilaciones</t>
  </si>
  <si>
    <t>Gasto de Capital</t>
  </si>
  <si>
    <t>Amortización de la Deuda y Disminución de Pasivos</t>
  </si>
  <si>
    <t>Seguridad Social</t>
  </si>
  <si>
    <t>Previsiones</t>
  </si>
  <si>
    <t>Servicios Oficiales</t>
  </si>
  <si>
    <t>Otros Servicios Generales</t>
  </si>
  <si>
    <t>Ayudas Sociales</t>
  </si>
  <si>
    <t>Donativos</t>
  </si>
  <si>
    <t>Bienes Inmuebles</t>
  </si>
  <si>
    <t>Activos Intangibles</t>
  </si>
  <si>
    <t>Otras Inversiones Financieras</t>
  </si>
  <si>
    <t>Aportaciones</t>
  </si>
  <si>
    <t>Convenios</t>
  </si>
  <si>
    <t>Apoyos Financieros</t>
  </si>
  <si>
    <t>Servicios Personales</t>
  </si>
  <si>
    <t>Servicios Generales</t>
  </si>
  <si>
    <t>Deuda Publica</t>
  </si>
  <si>
    <t>Inversiones Financieras Y Otras Provisiones</t>
  </si>
  <si>
    <t>Remuneraciones Adicionales y Especiales</t>
  </si>
  <si>
    <t>Materiales y Suministros</t>
  </si>
  <si>
    <t>Alimentos y Utensilios</t>
  </si>
  <si>
    <t>Combustibles, Lubricantes y Aditivos</t>
  </si>
  <si>
    <t>Materiales y Suministros para Seguridad</t>
  </si>
  <si>
    <t>Herramientas, Refacciones y Accesorios Menores</t>
  </si>
  <si>
    <t xml:space="preserve">Egresos </t>
  </si>
  <si>
    <t xml:space="preserve">Clasificación por Objeto del Gasto (Capítulo y Concepto) </t>
  </si>
  <si>
    <t>Materiales de Administración, Emisión de Documentos y Artículos Oficiales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</si>
  <si>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</si>
  <si>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</si>
  <si>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</si>
  <si>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Vestuario, Blancos, Prendas de Protección y Artículos Deportivos</t>
  </si>
  <si>
    <t>Servicios Básicos</t>
  </si>
  <si>
    <t>Activos Biológicos</t>
  </si>
  <si>
    <t>Inversión Publica</t>
  </si>
  <si>
    <t>Remuneraciones al Personal de Carácter Permanente</t>
  </si>
  <si>
    <t>Remuneraciones al Personal de Carácter Transitorio</t>
  </si>
  <si>
    <t>Otras Prestaciones Sociales y Económicas</t>
  </si>
  <si>
    <t>Pago de Estímulos a Servidores Públicos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</si>
  <si>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</si>
  <si>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</si>
  <si>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</si>
  <si>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</si>
  <si>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</si>
  <si>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</si>
  <si>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Transferencias Internas y Asignaciones al Sector Publico</t>
  </si>
  <si>
    <t>Transferencias al Resto del Sector Publico</t>
  </si>
  <si>
    <t>Subsidios y Subvenciones</t>
  </si>
  <si>
    <t>Transferencias a Fideicomisos, Mandatos y Otros Análogos</t>
  </si>
  <si>
    <t>Transferencias a la Seguridad Social</t>
  </si>
  <si>
    <t>Transferencias al Exterior</t>
  </si>
  <si>
    <t>Bienes Muebles, Inmuebles e Intangibles</t>
  </si>
  <si>
    <t>Transferencias, Asignaciones, Subsidios y Otras Ayudas</t>
  </si>
  <si>
    <t>Mobiliario y Equipo de Administración</t>
  </si>
  <si>
    <t>Mobiliario y Equipo Educacional y Recreativo</t>
  </si>
  <si>
    <t>Equipo e Instrumental Medico y de Laboratorio</t>
  </si>
  <si>
    <t>Vehículos y Equipo de Transporte</t>
  </si>
  <si>
    <t>Equipo de Defensa y Seguridad</t>
  </si>
  <si>
    <t>Maquinaria, Otros Equipos y Herramientas</t>
  </si>
  <si>
    <t>Obra Publica en Bienes de Dominio Publico</t>
  </si>
  <si>
    <t>Obra Publica en Bienes Propios</t>
  </si>
  <si>
    <t>Proyectos Productivos y Acciones de Fomento</t>
  </si>
  <si>
    <t>Inversiones para el Fomento de Actividades Productivas</t>
  </si>
  <si>
    <t>Acciones y Participaciones de Capital</t>
  </si>
  <si>
    <t>Compra de Títulos y Valores</t>
  </si>
  <si>
    <t>Concesión de Prestamos</t>
  </si>
  <si>
    <t>Inversiones en Fideicomisos, Mandatos y Otros Análogos</t>
  </si>
  <si>
    <t>Provisiones para Contingencias y Otras Erogaciones Especiales</t>
  </si>
  <si>
    <t>Participaciones y Aportaciones</t>
  </si>
  <si>
    <t>Amortización de la Deuda Publica</t>
  </si>
  <si>
    <t>Intereses de la Deuda Publica</t>
  </si>
  <si>
    <t>Comisiones de la Deuda Publica</t>
  </si>
  <si>
    <t>Gastos de la Deuda Publica</t>
  </si>
  <si>
    <t>Costo por Coberturas</t>
  </si>
  <si>
    <t>Adeudos de Ejercicios Fiscales Anteriores (Adefas)</t>
  </si>
  <si>
    <t>Gobierno</t>
  </si>
  <si>
    <t>Legislación</t>
  </si>
  <si>
    <t>Justicia</t>
  </si>
  <si>
    <t>Relaciones Exteriores</t>
  </si>
  <si>
    <t>Seguridad Nacional</t>
  </si>
  <si>
    <t>Desarrollo Social</t>
  </si>
  <si>
    <t>Protección Ambiental</t>
  </si>
  <si>
    <t>Salud</t>
  </si>
  <si>
    <t>Educación</t>
  </si>
  <si>
    <t>Protección Social</t>
  </si>
  <si>
    <t>Otros Asuntos Sociales</t>
  </si>
  <si>
    <t>Desarrollo Económico</t>
  </si>
  <si>
    <t>Transporte</t>
  </si>
  <si>
    <t>Comunicaciones</t>
  </si>
  <si>
    <t>Turismo</t>
  </si>
  <si>
    <t>Otras</t>
  </si>
  <si>
    <t>Coordinación de la Política de Gobierno</t>
  </si>
  <si>
    <t>Asuntos Financieros y Hacendarios</t>
  </si>
  <si>
    <t>Asuntos de Orden Público y de Seguridad Interior</t>
  </si>
  <si>
    <t>Vivienda y Servicios a la Comunidad</t>
  </si>
  <si>
    <t>Recreación, Cultura y Otras Manifestaciones Sociales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</si>
  <si>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</si>
  <si>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</si>
  <si>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</si>
  <si>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</si>
  <si>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Ciencia, Tecnología e Innovación</t>
  </si>
  <si>
    <t>Otras Industrias y Otros Asuntos Económicos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</si>
  <si>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</si>
  <si>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</si>
  <si>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</si>
  <si>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</si>
  <si>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Clasificación Funcional (Finalidad y Función)</t>
  </si>
  <si>
    <t>Del 01 de ENERO de 2026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</si>
</sst>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rgb="FF9C6500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5"/>
      <color theme="1"/>
      <name val="Arial"/>
      <family val="2"/>
    </font>
    <font>
      <b/>
      <sz val="5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3252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164" fontId="21" fillId="0" borderId="0"/>
    <xf numFmtId="43" fontId="1" fillId="0" borderId="0" applyFont="0" applyFill="0" applyBorder="0" applyAlignment="0" applyProtection="0"/>
    <xf numFmtId="0" fontId="1" fillId="0" borderId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53">
    <xf numFmtId="0" fontId="0" fillId="0" borderId="0" xfId="0"/>
    <xf numFmtId="0" fontId="18" fillId="0" borderId="0" xfId="0" applyFont="1"/>
    <xf numFmtId="43" fontId="18" fillId="0" borderId="0" xfId="1" applyFont="1"/>
    <xf numFmtId="3" fontId="18" fillId="0" borderId="0" xfId="0" applyNumberFormat="1" applyFont="1"/>
    <xf numFmtId="43" fontId="22" fillId="0" borderId="0" xfId="1" applyFont="1"/>
    <xf numFmtId="0" fontId="22" fillId="0" borderId="0" xfId="0" applyFont="1"/>
    <xf numFmtId="0" fontId="18" fillId="0" borderId="12" xfId="0" applyFont="1" applyBorder="1" applyAlignment="1">
      <alignment vertical="center" wrapText="1"/>
    </xf>
    <xf numFmtId="3" fontId="26" fillId="0" borderId="10" xfId="0" applyNumberFormat="1" applyFont="1" applyBorder="1" applyAlignment="1">
      <alignment horizontal="right" vertical="center" wrapText="1"/>
    </xf>
    <xf numFmtId="0" fontId="22" fillId="0" borderId="12" xfId="0" applyFont="1" applyBorder="1" applyAlignment="1">
      <alignment vertical="center" wrapText="1"/>
    </xf>
    <xf numFmtId="0" fontId="20" fillId="33" borderId="20" xfId="0" applyFont="1" applyFill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wrapText="1"/>
    </xf>
    <xf numFmtId="4" fontId="18" fillId="0" borderId="12" xfId="0" applyNumberFormat="1" applyFont="1" applyBorder="1" applyAlignment="1">
      <alignment horizontal="right" wrapText="1"/>
    </xf>
    <xf numFmtId="0" fontId="26" fillId="0" borderId="10" xfId="0" applyFont="1" applyBorder="1" applyAlignment="1">
      <alignment horizontal="left" vertical="center" wrapText="1" indent="3"/>
    </xf>
    <xf numFmtId="0" fontId="20" fillId="33" borderId="13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right" wrapText="1"/>
    </xf>
    <xf numFmtId="0" fontId="22" fillId="0" borderId="17" xfId="0" applyFont="1" applyBorder="1" applyAlignment="1">
      <alignment vertical="center" wrapText="1"/>
    </xf>
    <xf numFmtId="3" fontId="22" fillId="0" borderId="12" xfId="0" applyNumberFormat="1" applyFont="1" applyBorder="1" applyAlignment="1">
      <alignment horizontal="right" wrapText="1"/>
    </xf>
    <xf numFmtId="0" fontId="18" fillId="0" borderId="18" xfId="0" applyFont="1" applyBorder="1" applyAlignment="1">
      <alignment horizontal="left" vertical="center" wrapText="1" indent="2"/>
    </xf>
    <xf numFmtId="0" fontId="22" fillId="0" borderId="18" xfId="0" applyFont="1" applyBorder="1" applyAlignment="1">
      <alignment vertical="center" wrapText="1"/>
    </xf>
    <xf numFmtId="3" fontId="22" fillId="0" borderId="21" xfId="0" applyNumberFormat="1" applyFont="1" applyBorder="1" applyAlignment="1">
      <alignment horizontal="right" wrapText="1"/>
    </xf>
    <xf numFmtId="4" fontId="22" fillId="0" borderId="22" xfId="0" applyNumberFormat="1" applyFont="1" applyBorder="1" applyAlignment="1">
      <alignment horizontal="right" wrapText="1"/>
    </xf>
    <xf numFmtId="3" fontId="22" fillId="0" borderId="22" xfId="0" applyNumberFormat="1" applyFont="1" applyBorder="1" applyAlignment="1">
      <alignment horizontal="right" wrapText="1"/>
    </xf>
    <xf numFmtId="3" fontId="22" fillId="0" borderId="23" xfId="0" applyNumberFormat="1" applyFont="1" applyBorder="1" applyAlignment="1">
      <alignment horizontal="right" wrapText="1"/>
    </xf>
    <xf numFmtId="0" fontId="22" fillId="0" borderId="17" xfId="0" applyFont="1" applyBorder="1" applyAlignment="1">
      <alignment vertical="center"/>
    </xf>
    <xf numFmtId="0" fontId="22" fillId="0" borderId="12" xfId="0" applyFont="1" applyBorder="1" applyAlignment="1">
      <alignment horizontal="right" wrapText="1"/>
    </xf>
    <xf numFmtId="0" fontId="18" fillId="0" borderId="18" xfId="0" applyFont="1" applyBorder="1" applyAlignment="1">
      <alignment horizontal="left" vertical="center" indent="2"/>
    </xf>
    <xf numFmtId="0" fontId="22" fillId="0" borderId="18" xfId="0" applyFont="1" applyBorder="1" applyAlignment="1">
      <alignment vertical="center"/>
    </xf>
    <xf numFmtId="0" fontId="18" fillId="0" borderId="19" xfId="0" applyFont="1" applyBorder="1" applyAlignment="1">
      <alignment horizontal="left" vertical="center" wrapText="1" indent="2"/>
    </xf>
    <xf numFmtId="3" fontId="19" fillId="0" borderId="12" xfId="0" applyNumberFormat="1" applyFont="1" applyBorder="1" applyAlignment="1">
      <alignment horizontal="right" wrapText="1"/>
    </xf>
    <xf numFmtId="0" fontId="28" fillId="0" borderId="0" xfId="0" applyFont="1"/>
    <xf numFmtId="0" fontId="29" fillId="0" borderId="0" xfId="0" applyFont="1"/>
    <xf numFmtId="4" fontId="19" fillId="0" borderId="12" xfId="0" applyNumberFormat="1" applyFont="1" applyBorder="1" applyAlignment="1">
      <alignment horizontal="right" wrapText="1"/>
    </xf>
    <xf numFmtId="0" fontId="20" fillId="33" borderId="20" xfId="0" applyFont="1" applyFill="1" applyBorder="1" applyAlignment="1">
      <alignment horizontal="center" vertical="center" wrapText="1"/>
    </xf>
    <xf numFmtId="3" fontId="27" fillId="33" borderId="24" xfId="0" applyNumberFormat="1" applyFont="1" applyFill="1" applyBorder="1" applyAlignment="1">
      <alignment horizontal="center" vertical="center" wrapText="1"/>
    </xf>
    <xf numFmtId="0" fontId="27" fillId="33" borderId="25" xfId="0" applyFont="1" applyFill="1" applyBorder="1" applyAlignment="1">
      <alignment horizontal="center" vertical="center" wrapText="1"/>
    </xf>
    <xf numFmtId="0" fontId="27" fillId="33" borderId="26" xfId="0" applyFont="1" applyFill="1" applyBorder="1" applyAlignment="1">
      <alignment horizontal="center" vertical="center" wrapText="1"/>
    </xf>
    <xf numFmtId="0" fontId="27" fillId="33" borderId="27" xfId="0" applyFont="1" applyFill="1" applyBorder="1" applyAlignment="1">
      <alignment horizontal="center" vertical="center" wrapText="1"/>
    </xf>
    <xf numFmtId="0" fontId="27" fillId="33" borderId="0" xfId="0" applyFont="1" applyFill="1" applyAlignment="1">
      <alignment horizontal="center" vertical="center" wrapText="1"/>
    </xf>
    <xf numFmtId="0" fontId="27" fillId="33" borderId="28" xfId="0" applyFont="1" applyFill="1" applyBorder="1" applyAlignment="1">
      <alignment horizontal="center" vertical="center" wrapText="1"/>
    </xf>
    <xf numFmtId="3" fontId="27" fillId="33" borderId="29" xfId="0" applyNumberFormat="1" applyFont="1" applyFill="1" applyBorder="1" applyAlignment="1">
      <alignment horizontal="center" vertical="center" wrapText="1"/>
    </xf>
    <xf numFmtId="0" fontId="27" fillId="33" borderId="30" xfId="0" applyFont="1" applyFill="1" applyBorder="1" applyAlignment="1">
      <alignment horizontal="center" vertical="center" wrapText="1"/>
    </xf>
    <xf numFmtId="0" fontId="27" fillId="33" borderId="31" xfId="0" applyFont="1" applyFill="1" applyBorder="1" applyAlignment="1">
      <alignment horizontal="center" vertical="center" wrapText="1"/>
    </xf>
    <xf numFmtId="3" fontId="27" fillId="33" borderId="27" xfId="0" applyNumberFormat="1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3" fontId="27" fillId="33" borderId="32" xfId="0" applyNumberFormat="1" applyFont="1" applyFill="1" applyBorder="1" applyAlignment="1">
      <alignment horizontal="center" vertical="center" wrapText="1"/>
    </xf>
    <xf numFmtId="0" fontId="27" fillId="33" borderId="33" xfId="0" applyFont="1" applyFill="1" applyBorder="1" applyAlignment="1">
      <alignment horizontal="center" vertical="center" wrapText="1"/>
    </xf>
    <xf numFmtId="3" fontId="27" fillId="33" borderId="0" xfId="0" applyNumberFormat="1" applyFont="1" applyFill="1" applyAlignment="1">
      <alignment horizontal="center" vertical="center" wrapText="1"/>
    </xf>
    <xf numFmtId="3" fontId="27" fillId="33" borderId="33" xfId="0" applyNumberFormat="1" applyFont="1" applyFill="1" applyBorder="1" applyAlignment="1">
      <alignment horizontal="center" vertical="center" wrapText="1"/>
    </xf>
  </cellXfs>
  <cellStyles count="71">
    <cellStyle name="=C:\WINNT\SYSTEM32\COMMAND.COM" xfId="44" xr:uid="{00000000-0005-0000-0000-000000000000}"/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1 2" xfId="56" xr:uid="{00000000-0005-0000-0000-00000E000000}"/>
    <cellStyle name="60% - Énfasis2" xfId="26" builtinId="36" customBuiltin="1"/>
    <cellStyle name="60% - Énfasis2 2" xfId="57" xr:uid="{00000000-0005-0000-0000-000010000000}"/>
    <cellStyle name="60% - Énfasis3" xfId="30" builtinId="40" customBuiltin="1"/>
    <cellStyle name="60% - Énfasis3 2" xfId="58" xr:uid="{00000000-0005-0000-0000-000012000000}"/>
    <cellStyle name="60% - Énfasis4" xfId="34" builtinId="44" customBuiltin="1"/>
    <cellStyle name="60% - Énfasis4 2" xfId="59" xr:uid="{00000000-0005-0000-0000-000014000000}"/>
    <cellStyle name="60% - Énfasis5" xfId="38" builtinId="48" customBuiltin="1"/>
    <cellStyle name="60% - Énfasis5 2" xfId="60" xr:uid="{00000000-0005-0000-0000-000016000000}"/>
    <cellStyle name="60% - Énfasis6" xfId="42" builtinId="52" customBuiltin="1"/>
    <cellStyle name="60% - Énfasis6 2" xfId="61" xr:uid="{00000000-0005-0000-0000-000018000000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7" xr:uid="{00000000-0005-0000-0000-000028000000}"/>
    <cellStyle name="Millares 2 2" xfId="52" xr:uid="{00000000-0005-0000-0000-000029000000}"/>
    <cellStyle name="Millares 2 2 2" xfId="68" xr:uid="{00000000-0005-0000-0000-00002A000000}"/>
    <cellStyle name="Millares 2 3" xfId="54" xr:uid="{00000000-0005-0000-0000-00002B000000}"/>
    <cellStyle name="Millares 2 3 2" xfId="70" xr:uid="{00000000-0005-0000-0000-00002C000000}"/>
    <cellStyle name="Millares 2 4" xfId="64" xr:uid="{00000000-0005-0000-0000-00002D000000}"/>
    <cellStyle name="Millares 3" xfId="49" xr:uid="{00000000-0005-0000-0000-00002E000000}"/>
    <cellStyle name="Millares 3 2" xfId="66" xr:uid="{00000000-0005-0000-0000-00002F000000}"/>
    <cellStyle name="Millares 4" xfId="51" xr:uid="{00000000-0005-0000-0000-000030000000}"/>
    <cellStyle name="Millares 4 2" xfId="67" xr:uid="{00000000-0005-0000-0000-000031000000}"/>
    <cellStyle name="Millares 5" xfId="53" xr:uid="{00000000-0005-0000-0000-000032000000}"/>
    <cellStyle name="Millares 5 2" xfId="69" xr:uid="{00000000-0005-0000-0000-000033000000}"/>
    <cellStyle name="Millares 6" xfId="45" xr:uid="{00000000-0005-0000-0000-000034000000}"/>
    <cellStyle name="Millares 6 2" xfId="63" xr:uid="{00000000-0005-0000-0000-000035000000}"/>
    <cellStyle name="Millares 7" xfId="62" xr:uid="{00000000-0005-0000-0000-000036000000}"/>
    <cellStyle name="Moneda 2" xfId="48" xr:uid="{00000000-0005-0000-0000-000037000000}"/>
    <cellStyle name="Moneda 2 2" xfId="65" xr:uid="{00000000-0005-0000-0000-000038000000}"/>
    <cellStyle name="Neutral" xfId="9" builtinId="28" customBuiltin="1"/>
    <cellStyle name="Neutral 2" xfId="55" xr:uid="{00000000-0005-0000-0000-00003A000000}"/>
    <cellStyle name="Normal" xfId="0" builtinId="0"/>
    <cellStyle name="Normal 2" xfId="43" xr:uid="{00000000-0005-0000-0000-00003C000000}"/>
    <cellStyle name="Normal 2 2" xfId="50" xr:uid="{00000000-0005-0000-0000-00003D000000}"/>
    <cellStyle name="Normal 9" xfId="46" xr:uid="{00000000-0005-0000-0000-00003E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630000"/>
      <color rgb="FF800000"/>
      <color rgb="FF632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"/>
  <sheetViews>
    <sheetView showGridLines="0" tabSelected="1" zoomScale="160" zoomScaleNormal="160" workbookViewId="0">
      <selection activeCell="A22" sqref="A22"/>
    </sheetView>
  </sheetViews>
  <sheetFormatPr baseColWidth="10" defaultColWidth="11.42578125" defaultRowHeight="11.25" x14ac:dyDescent="0.2"/>
  <cols>
    <col min="1" max="1" width="45.7109375" style="1" bestFit="1" customWidth="1"/>
    <col min="2" max="2" width="13" style="1" bestFit="1" customWidth="1"/>
    <col min="3" max="3" width="14.5703125" style="1" bestFit="1" customWidth="1"/>
    <col min="4" max="4" width="18.5703125" style="1" bestFit="1" customWidth="1"/>
    <col min="5" max="5" width="14.28515625" style="1" bestFit="1" customWidth="1"/>
    <col min="6" max="6" width="13.28515625" style="1" bestFit="1" customWidth="1"/>
    <col min="7" max="7" width="15.140625" style="1" customWidth="1"/>
    <col min="8" max="16384" width="11.42578125" style="1"/>
  </cols>
  <sheetData>
    <row r="1" spans="1:9" x14ac:dyDescent="0.2">
      <c r="A1" s="33" t="s">
        <v>0</v>
      </c>
      <c r="B1" s="34"/>
      <c r="C1" s="34"/>
      <c r="D1" s="34"/>
      <c r="E1" s="34"/>
      <c r="F1" s="34"/>
      <c r="G1" s="35"/>
    </row>
    <row r="2" spans="1:9" x14ac:dyDescent="0.2">
      <c r="A2" s="36" t="s">
        <v>12</v>
      </c>
      <c r="B2" s="37"/>
      <c r="C2" s="37"/>
      <c r="D2" s="37"/>
      <c r="E2" s="37"/>
      <c r="F2" s="37"/>
      <c r="G2" s="38"/>
    </row>
    <row r="3" spans="1:9" x14ac:dyDescent="0.2">
      <c r="A3" s="36" t="s">
        <v>13</v>
      </c>
      <c r="B3" s="37"/>
      <c r="C3" s="37"/>
      <c r="D3" s="37"/>
      <c r="E3" s="37"/>
      <c r="F3" s="37"/>
      <c r="G3" s="38"/>
    </row>
    <row r="4" spans="1:9" x14ac:dyDescent="0.2">
      <c r="A4" s="42" t="s">
        <v>129</v>
      </c>
      <c r="B4" s="37"/>
      <c r="C4" s="37"/>
      <c r="D4" s="37"/>
      <c r="E4" s="37"/>
      <c r="F4" s="37"/>
      <c r="G4" s="38"/>
    </row>
    <row r="5" spans="1:9" x14ac:dyDescent="0.2">
      <c r="A5" s="39" t="s">
        <v>9</v>
      </c>
      <c r="B5" s="40"/>
      <c r="C5" s="40"/>
      <c r="D5" s="40"/>
      <c r="E5" s="40"/>
      <c r="F5" s="40"/>
      <c r="G5" s="41"/>
    </row>
    <row r="6" spans="1:9" x14ac:dyDescent="0.2">
      <c r="A6" s="32" t="s">
        <v>7</v>
      </c>
      <c r="B6" s="32" t="s">
        <v>47</v>
      </c>
      <c r="C6" s="32"/>
      <c r="D6" s="32"/>
      <c r="E6" s="32"/>
      <c r="F6" s="32"/>
      <c r="G6" s="32" t="s">
        <v>17</v>
      </c>
    </row>
    <row r="7" spans="1:9" ht="22.5" x14ac:dyDescent="0.2">
      <c r="A7" s="32"/>
      <c r="B7" s="9" t="s">
        <v>14</v>
      </c>
      <c r="C7" s="9" t="s">
        <v>15</v>
      </c>
      <c r="D7" s="9" t="s">
        <v>10</v>
      </c>
      <c r="E7" s="9" t="s">
        <v>11</v>
      </c>
      <c r="F7" s="9" t="s">
        <v>16</v>
      </c>
      <c r="G7" s="32"/>
    </row>
    <row r="8" spans="1:9" x14ac:dyDescent="0.2">
      <c r="A8" s="6" t="s">
        <v>1</v>
      </c>
      <c r="B8" s="10">
        <v>125579300</v>
      </c>
      <c r="C8" s="28">
        <v>3973636</v>
      </c>
      <c r="D8" s="10">
        <f>+B8+C8</f>
        <v>129552936</v>
      </c>
      <c r="E8" s="10">
        <v>6527721</v>
      </c>
      <c r="F8" s="11">
        <v>6505689</v>
      </c>
      <c r="G8" s="10">
        <f>+D8-E8</f>
        <v>123025215</v>
      </c>
      <c r="H8" s="3"/>
      <c r="I8" s="3"/>
    </row>
    <row r="9" spans="1:9" x14ac:dyDescent="0.2">
      <c r="A9" s="6" t="s">
        <v>2</v>
      </c>
      <c r="B9" s="10">
        <v>155923310</v>
      </c>
      <c r="C9" s="28">
        <v>3753529</v>
      </c>
      <c r="D9" s="10">
        <f t="shared" ref="D9:D14" si="0">+B9+C9</f>
        <v>159676839</v>
      </c>
      <c r="E9" s="10">
        <v>17479301</v>
      </c>
      <c r="F9" s="11">
        <v>17326161</v>
      </c>
      <c r="G9" s="10">
        <f t="shared" ref="G9:G14" si="1">+D9-E9</f>
        <v>142197538</v>
      </c>
      <c r="H9" s="3"/>
      <c r="I9" s="3"/>
    </row>
    <row r="10" spans="1:9" x14ac:dyDescent="0.2">
      <c r="A10" s="6" t="s">
        <v>3</v>
      </c>
      <c r="B10" s="10">
        <v>957593667</v>
      </c>
      <c r="C10" s="28">
        <v>151678434</v>
      </c>
      <c r="D10" s="10">
        <f t="shared" si="0"/>
        <v>1109272101</v>
      </c>
      <c r="E10" s="10">
        <v>217287239</v>
      </c>
      <c r="F10" s="11">
        <v>214382842</v>
      </c>
      <c r="G10" s="10">
        <f t="shared" si="1"/>
        <v>891984862</v>
      </c>
      <c r="H10" s="3"/>
      <c r="I10" s="3"/>
    </row>
    <row r="11" spans="1:9" x14ac:dyDescent="0.2">
      <c r="A11" s="6" t="s">
        <v>4</v>
      </c>
      <c r="B11" s="10">
        <v>508146930</v>
      </c>
      <c r="C11" s="28">
        <v>51797418</v>
      </c>
      <c r="D11" s="10">
        <f t="shared" si="0"/>
        <v>559944348</v>
      </c>
      <c r="E11" s="10">
        <v>133268570</v>
      </c>
      <c r="F11" s="11">
        <v>131813382</v>
      </c>
      <c r="G11" s="10">
        <f t="shared" si="1"/>
        <v>426675778</v>
      </c>
      <c r="H11" s="3"/>
      <c r="I11" s="3"/>
    </row>
    <row r="12" spans="1:9" x14ac:dyDescent="0.2">
      <c r="A12" s="6" t="s">
        <v>5</v>
      </c>
      <c r="B12" s="10">
        <v>68109044</v>
      </c>
      <c r="C12" s="28">
        <v>-6441334</v>
      </c>
      <c r="D12" s="10">
        <f t="shared" si="0"/>
        <v>61667710</v>
      </c>
      <c r="E12" s="10">
        <v>5957814</v>
      </c>
      <c r="F12" s="11">
        <v>5897342</v>
      </c>
      <c r="G12" s="10">
        <f t="shared" si="1"/>
        <v>55709896</v>
      </c>
      <c r="H12" s="3"/>
      <c r="I12" s="3"/>
    </row>
    <row r="13" spans="1:9" ht="22.5" x14ac:dyDescent="0.2">
      <c r="A13" s="6" t="s">
        <v>6</v>
      </c>
      <c r="B13" s="10">
        <v>181724556</v>
      </c>
      <c r="C13" s="28">
        <v>-12364358</v>
      </c>
      <c r="D13" s="10">
        <f t="shared" si="0"/>
        <v>169360198</v>
      </c>
      <c r="E13" s="10">
        <v>17662576</v>
      </c>
      <c r="F13" s="11">
        <v>17507751</v>
      </c>
      <c r="G13" s="10">
        <f t="shared" si="1"/>
        <v>151697622</v>
      </c>
      <c r="H13" s="3"/>
      <c r="I13" s="3"/>
    </row>
    <row r="14" spans="1:9" x14ac:dyDescent="0.2">
      <c r="A14" s="6" t="s">
        <v>8</v>
      </c>
      <c r="B14" s="10">
        <v>9651980</v>
      </c>
      <c r="C14" s="28">
        <v>240509</v>
      </c>
      <c r="D14" s="10">
        <f t="shared" si="0"/>
        <v>9892489</v>
      </c>
      <c r="E14" s="10">
        <v>1627598</v>
      </c>
      <c r="F14" s="11">
        <v>1616801</v>
      </c>
      <c r="G14" s="10">
        <f t="shared" si="1"/>
        <v>8264891</v>
      </c>
      <c r="H14" s="3"/>
      <c r="I14" s="3"/>
    </row>
    <row r="15" spans="1:9" ht="20.100000000000001" customHeight="1" x14ac:dyDescent="0.2">
      <c r="A15" s="12" t="s">
        <v>18</v>
      </c>
      <c r="B15" s="7">
        <f>SUM(B8:B14)</f>
        <v>2006728787</v>
      </c>
      <c r="C15" s="7">
        <f t="shared" ref="C15" si="2">SUM(C8:C14)</f>
        <v>192637834</v>
      </c>
      <c r="D15" s="7">
        <f>SUM(D8:D14)</f>
        <v>2199366621</v>
      </c>
      <c r="E15" s="7">
        <f>SUM(E8:E14)</f>
        <v>399810819</v>
      </c>
      <c r="F15" s="7">
        <f>SUM(F8:F14)</f>
        <v>395049968</v>
      </c>
      <c r="G15" s="7">
        <f>SUM(G8:G14)</f>
        <v>1799555802</v>
      </c>
      <c r="I15" s="3"/>
    </row>
    <row r="17" spans="3:7" x14ac:dyDescent="0.2">
      <c r="C17" s="3"/>
      <c r="D17" s="2"/>
    </row>
    <row r="18" spans="3:7" x14ac:dyDescent="0.2">
      <c r="G18" s="3"/>
    </row>
  </sheetData>
  <mergeCells count="8">
    <mergeCell ref="A6:A7"/>
    <mergeCell ref="B6:F6"/>
    <mergeCell ref="G6:G7"/>
    <mergeCell ref="A1:G1"/>
    <mergeCell ref="A2:G2"/>
    <mergeCell ref="A3:G3"/>
    <mergeCell ref="A5:G5"/>
    <mergeCell ref="A4:G4"/>
  </mergeCells>
  <pageMargins left="0.23622047244094491" right="0.23622047244094491" top="0.74803149606299213" bottom="0.74803149606299213" header="0.31496062992125984" footer="0.31496062992125984"/>
  <pageSetup scale="99" orientation="landscape" r:id="rId1"/>
  <ignoredErrors>
    <ignoredError sqref="B15:C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9"/>
  <sheetViews>
    <sheetView showGridLines="0" topLeftCell="B1" zoomScale="115" zoomScaleNormal="115" workbookViewId="0">
      <selection activeCell="B21" sqref="A21:XFD24"/>
    </sheetView>
  </sheetViews>
  <sheetFormatPr baseColWidth="10" defaultColWidth="11.42578125" defaultRowHeight="11.25" x14ac:dyDescent="0.2"/>
  <cols>
    <col min="1" max="1" width="38.7109375" style="1" customWidth="1"/>
    <col min="2" max="2" width="13" style="1" bestFit="1" customWidth="1"/>
    <col min="3" max="3" width="16.140625" style="1" customWidth="1"/>
    <col min="4" max="4" width="13" style="1" bestFit="1" customWidth="1"/>
    <col min="5" max="5" width="14.85546875" style="1" bestFit="1" customWidth="1"/>
    <col min="6" max="6" width="15.140625" style="1" customWidth="1"/>
    <col min="7" max="7" width="14.85546875" style="1" customWidth="1"/>
    <col min="8" max="16384" width="11.42578125" style="1"/>
  </cols>
  <sheetData>
    <row r="1" spans="1:7" x14ac:dyDescent="0.2">
      <c r="A1" s="42" t="s">
        <v>0</v>
      </c>
      <c r="B1" s="37"/>
      <c r="C1" s="37"/>
      <c r="D1" s="37"/>
      <c r="E1" s="37"/>
      <c r="F1" s="37"/>
      <c r="G1" s="37"/>
    </row>
    <row r="2" spans="1:7" x14ac:dyDescent="0.2">
      <c r="A2" s="36" t="s">
        <v>12</v>
      </c>
      <c r="B2" s="37"/>
      <c r="C2" s="37"/>
      <c r="D2" s="37"/>
      <c r="E2" s="37"/>
      <c r="F2" s="37"/>
      <c r="G2" s="37"/>
    </row>
    <row r="3" spans="1:7" x14ac:dyDescent="0.2">
      <c r="A3" s="36" t="s">
        <v>19</v>
      </c>
      <c r="B3" s="37"/>
      <c r="C3" s="37"/>
      <c r="D3" s="37"/>
      <c r="E3" s="37"/>
      <c r="F3" s="37"/>
      <c r="G3" s="37"/>
    </row>
    <row r="4" spans="1:7" x14ac:dyDescent="0.2">
      <c r="A4" s="42" t="s">
        <v>129</v>
      </c>
      <c r="B4" s="37"/>
      <c r="C4" s="37"/>
      <c r="D4" s="37"/>
      <c r="E4" s="37"/>
      <c r="F4" s="37"/>
      <c r="G4" s="37"/>
    </row>
    <row r="5" spans="1:7" x14ac:dyDescent="0.2">
      <c r="A5" s="49" t="s">
        <v>9</v>
      </c>
      <c r="B5" s="50"/>
      <c r="C5" s="50"/>
      <c r="D5" s="50"/>
      <c r="E5" s="50"/>
      <c r="F5" s="50"/>
      <c r="G5" s="50"/>
    </row>
    <row r="6" spans="1:7" x14ac:dyDescent="0.2">
      <c r="A6" s="46" t="s">
        <v>7</v>
      </c>
      <c r="B6" s="43" t="s">
        <v>47</v>
      </c>
      <c r="C6" s="44"/>
      <c r="D6" s="44"/>
      <c r="E6" s="44"/>
      <c r="F6" s="45"/>
      <c r="G6" s="46" t="s">
        <v>17</v>
      </c>
    </row>
    <row r="7" spans="1:7" ht="22.5" x14ac:dyDescent="0.2">
      <c r="A7" s="47"/>
      <c r="B7" s="13" t="s">
        <v>14</v>
      </c>
      <c r="C7" s="13" t="s">
        <v>15</v>
      </c>
      <c r="D7" s="13" t="s">
        <v>10</v>
      </c>
      <c r="E7" s="13" t="s">
        <v>11</v>
      </c>
      <c r="F7" s="13" t="s">
        <v>16</v>
      </c>
      <c r="G7" s="48"/>
    </row>
    <row r="8" spans="1:7" x14ac:dyDescent="0.2">
      <c r="A8" s="8"/>
      <c r="B8" s="10"/>
      <c r="C8" s="11"/>
      <c r="D8" s="10"/>
      <c r="E8" s="11"/>
      <c r="F8" s="11"/>
      <c r="G8" s="10"/>
    </row>
    <row r="9" spans="1:7" x14ac:dyDescent="0.2">
      <c r="A9" s="8" t="s">
        <v>20</v>
      </c>
      <c r="B9" s="10">
        <v>1989766359</v>
      </c>
      <c r="C9" s="28">
        <v>192637834</v>
      </c>
      <c r="D9" s="10">
        <f>+B9+C9</f>
        <v>2182404193</v>
      </c>
      <c r="E9" s="11">
        <v>399810819</v>
      </c>
      <c r="F9" s="11">
        <v>395049968</v>
      </c>
      <c r="G9" s="10">
        <f>+D9-E9</f>
        <v>1782593374</v>
      </c>
    </row>
    <row r="10" spans="1:7" x14ac:dyDescent="0.2">
      <c r="A10" s="8"/>
      <c r="B10" s="10"/>
      <c r="C10" s="11"/>
      <c r="D10" s="10"/>
      <c r="E10" s="11"/>
      <c r="F10" s="11"/>
      <c r="G10" s="10"/>
    </row>
    <row r="11" spans="1:7" x14ac:dyDescent="0.2">
      <c r="A11" s="8" t="s">
        <v>23</v>
      </c>
      <c r="B11" s="31">
        <v>16962428</v>
      </c>
      <c r="C11" s="28">
        <v>0</v>
      </c>
      <c r="D11" s="10">
        <f>+B11+C11</f>
        <v>16962428</v>
      </c>
      <c r="E11" s="11">
        <v>0</v>
      </c>
      <c r="F11" s="11">
        <v>0</v>
      </c>
      <c r="G11" s="10">
        <f>+D11-E11</f>
        <v>16962428</v>
      </c>
    </row>
    <row r="12" spans="1:7" x14ac:dyDescent="0.2">
      <c r="A12" s="8"/>
      <c r="B12" s="10"/>
      <c r="C12" s="11"/>
      <c r="D12" s="10"/>
      <c r="E12" s="11"/>
      <c r="F12" s="11"/>
      <c r="G12" s="10"/>
    </row>
    <row r="13" spans="1:7" ht="22.5" x14ac:dyDescent="0.2">
      <c r="A13" s="8" t="s">
        <v>24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x14ac:dyDescent="0.2">
      <c r="A14" s="8"/>
      <c r="B14" s="14"/>
      <c r="C14" s="14"/>
      <c r="D14" s="14"/>
      <c r="E14" s="14"/>
      <c r="F14" s="14"/>
      <c r="G14" s="14"/>
    </row>
    <row r="15" spans="1:7" x14ac:dyDescent="0.2">
      <c r="A15" s="8" t="s">
        <v>22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x14ac:dyDescent="0.2">
      <c r="A16" s="8"/>
      <c r="B16" s="14"/>
      <c r="C16" s="14"/>
      <c r="D16" s="14"/>
      <c r="E16" s="14"/>
      <c r="F16" s="14"/>
      <c r="G16" s="14"/>
    </row>
    <row r="17" spans="1:7" x14ac:dyDescent="0.2">
      <c r="A17" s="8" t="s">
        <v>21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x14ac:dyDescent="0.2">
      <c r="A18" s="8"/>
      <c r="B18" s="14"/>
      <c r="C18" s="14"/>
      <c r="D18" s="14"/>
      <c r="E18" s="14"/>
      <c r="F18" s="14"/>
      <c r="G18" s="14"/>
    </row>
    <row r="19" spans="1:7" ht="20.100000000000001" customHeight="1" x14ac:dyDescent="0.2">
      <c r="A19" s="12" t="s">
        <v>18</v>
      </c>
      <c r="B19" s="7">
        <f>SUM(B9:B17)</f>
        <v>2006728787</v>
      </c>
      <c r="C19" s="7">
        <f t="shared" ref="C19:G19" si="0">SUM(C9:C17)</f>
        <v>192637834</v>
      </c>
      <c r="D19" s="7">
        <f t="shared" si="0"/>
        <v>2199366621</v>
      </c>
      <c r="E19" s="7">
        <f t="shared" si="0"/>
        <v>399810819</v>
      </c>
      <c r="F19" s="7">
        <f t="shared" si="0"/>
        <v>395049968</v>
      </c>
      <c r="G19" s="7">
        <f t="shared" si="0"/>
        <v>1799555802</v>
      </c>
    </row>
  </sheetData>
  <mergeCells count="8">
    <mergeCell ref="B6:F6"/>
    <mergeCell ref="A6:A7"/>
    <mergeCell ref="G6:G7"/>
    <mergeCell ref="A1:G1"/>
    <mergeCell ref="A2:G2"/>
    <mergeCell ref="A3:G3"/>
    <mergeCell ref="A4:G4"/>
    <mergeCell ref="A5:G5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ignoredErrors>
    <ignoredError sqref="B19:G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80"/>
  <sheetViews>
    <sheetView showGridLines="0" topLeftCell="E67" zoomScale="180" zoomScaleNormal="180" workbookViewId="0">
      <selection activeCell="E82" sqref="A82:XFD90"/>
    </sheetView>
  </sheetViews>
  <sheetFormatPr baseColWidth="10" defaultColWidth="11.42578125" defaultRowHeight="11.25" x14ac:dyDescent="0.2"/>
  <cols>
    <col min="1" max="1" width="3.85546875" style="29" customWidth="1"/>
    <col min="2" max="2" width="45.7109375" style="1" customWidth="1"/>
    <col min="3" max="5" width="17.42578125" style="1" customWidth="1"/>
    <col min="6" max="7" width="14.85546875" style="1" bestFit="1" customWidth="1"/>
    <col min="8" max="8" width="14.42578125" style="1" bestFit="1" customWidth="1"/>
    <col min="9" max="9" width="18.5703125" style="1" bestFit="1" customWidth="1"/>
    <col min="10" max="10" width="14.42578125" style="2" bestFit="1" customWidth="1"/>
    <col min="11" max="16384" width="11.42578125" style="1"/>
  </cols>
  <sheetData>
    <row r="1" spans="1:10" x14ac:dyDescent="0.2">
      <c r="B1" s="42" t="s">
        <v>0</v>
      </c>
      <c r="C1" s="51"/>
      <c r="D1" s="51"/>
      <c r="E1" s="51"/>
      <c r="F1" s="51"/>
      <c r="G1" s="51"/>
      <c r="H1" s="51"/>
      <c r="J1" s="1"/>
    </row>
    <row r="2" spans="1:10" x14ac:dyDescent="0.2">
      <c r="B2" s="36" t="s">
        <v>12</v>
      </c>
      <c r="C2" s="37"/>
      <c r="D2" s="37"/>
      <c r="E2" s="37"/>
      <c r="F2" s="37"/>
      <c r="G2" s="37"/>
      <c r="H2" s="37"/>
      <c r="J2" s="1"/>
    </row>
    <row r="3" spans="1:10" x14ac:dyDescent="0.2">
      <c r="B3" s="36" t="s">
        <v>48</v>
      </c>
      <c r="C3" s="37"/>
      <c r="D3" s="37"/>
      <c r="E3" s="37"/>
      <c r="F3" s="37"/>
      <c r="G3" s="37"/>
      <c r="H3" s="37"/>
      <c r="J3" s="1"/>
    </row>
    <row r="4" spans="1:10" x14ac:dyDescent="0.2">
      <c r="B4" s="42" t="s">
        <v>129</v>
      </c>
      <c r="C4" s="51"/>
      <c r="D4" s="51"/>
      <c r="E4" s="51"/>
      <c r="F4" s="51"/>
      <c r="G4" s="51"/>
      <c r="H4" s="51"/>
      <c r="J4" s="1"/>
    </row>
    <row r="5" spans="1:10" x14ac:dyDescent="0.2">
      <c r="B5" s="49" t="s">
        <v>9</v>
      </c>
      <c r="C5" s="52"/>
      <c r="D5" s="52"/>
      <c r="E5" s="52"/>
      <c r="F5" s="52"/>
      <c r="G5" s="52"/>
      <c r="H5" s="52"/>
      <c r="J5" s="1"/>
    </row>
    <row r="6" spans="1:10" x14ac:dyDescent="0.2">
      <c r="B6" s="46" t="s">
        <v>7</v>
      </c>
      <c r="C6" s="43" t="s">
        <v>47</v>
      </c>
      <c r="D6" s="44"/>
      <c r="E6" s="44"/>
      <c r="F6" s="44"/>
      <c r="G6" s="45"/>
      <c r="H6" s="46" t="s">
        <v>17</v>
      </c>
      <c r="J6" s="1"/>
    </row>
    <row r="7" spans="1:10" ht="22.5" x14ac:dyDescent="0.2">
      <c r="B7" s="47"/>
      <c r="C7" s="13" t="s">
        <v>14</v>
      </c>
      <c r="D7" s="13" t="s">
        <v>15</v>
      </c>
      <c r="E7" s="13" t="s">
        <v>10</v>
      </c>
      <c r="F7" s="13" t="s">
        <v>11</v>
      </c>
      <c r="G7" s="13" t="s">
        <v>16</v>
      </c>
      <c r="H7" s="48"/>
      <c r="J7" s="1"/>
    </row>
    <row r="8" spans="1:10" s="5" customFormat="1" x14ac:dyDescent="0.2">
      <c r="A8" s="30"/>
      <c r="B8" s="15" t="s">
        <v>37</v>
      </c>
      <c r="C8" s="16">
        <f>SUM(C9:C15)</f>
        <v>1150896052</v>
      </c>
      <c r="D8" s="16">
        <f t="shared" ref="D8:H8" si="0">SUM(D9:D15)</f>
        <v>244130569</v>
      </c>
      <c r="E8" s="16">
        <f t="shared" si="0"/>
        <v>1395026621</v>
      </c>
      <c r="F8" s="16">
        <f t="shared" si="0"/>
        <v>375817386</v>
      </c>
      <c r="G8" s="16">
        <f t="shared" si="0"/>
        <v>371060735</v>
      </c>
      <c r="H8" s="16">
        <f t="shared" si="0"/>
        <v>1019209235</v>
      </c>
      <c r="I8" s="4"/>
      <c r="J8" s="4"/>
    </row>
    <row r="9" spans="1:10" x14ac:dyDescent="0.2">
      <c r="B9" s="17" t="s">
        <v>57</v>
      </c>
      <c r="C9" s="10">
        <v>278255493</v>
      </c>
      <c r="D9" s="10">
        <v>90109183</v>
      </c>
      <c r="E9" s="10">
        <f>+C9+D9</f>
        <v>368364676</v>
      </c>
      <c r="F9" s="10">
        <v>117044427</v>
      </c>
      <c r="G9" s="10">
        <v>117044427</v>
      </c>
      <c r="H9" s="10">
        <f>+E9-F9</f>
        <v>251320249</v>
      </c>
      <c r="I9" s="2"/>
    </row>
    <row r="10" spans="1:10" x14ac:dyDescent="0.2">
      <c r="B10" s="17" t="s">
        <v>58</v>
      </c>
      <c r="C10" s="10">
        <v>133322808</v>
      </c>
      <c r="D10" s="10">
        <v>3679427</v>
      </c>
      <c r="E10" s="10">
        <f t="shared" ref="E10:E74" si="1">+C10+D10</f>
        <v>137002235</v>
      </c>
      <c r="F10" s="10">
        <v>33442694</v>
      </c>
      <c r="G10" s="10">
        <v>33442694</v>
      </c>
      <c r="H10" s="10">
        <f t="shared" ref="H10:H15" si="2">+E10-F10</f>
        <v>103559541</v>
      </c>
      <c r="I10" s="2"/>
    </row>
    <row r="11" spans="1:10" x14ac:dyDescent="0.2">
      <c r="B11" s="17" t="s">
        <v>41</v>
      </c>
      <c r="C11" s="10">
        <v>222309744</v>
      </c>
      <c r="D11" s="10">
        <v>42573275</v>
      </c>
      <c r="E11" s="10">
        <f t="shared" si="1"/>
        <v>264883019</v>
      </c>
      <c r="F11" s="10">
        <v>65586932</v>
      </c>
      <c r="G11" s="10">
        <v>65586932</v>
      </c>
      <c r="H11" s="10">
        <f t="shared" si="2"/>
        <v>199296087</v>
      </c>
      <c r="I11" s="2"/>
    </row>
    <row r="12" spans="1:10" x14ac:dyDescent="0.2">
      <c r="B12" s="17" t="s">
        <v>25</v>
      </c>
      <c r="C12" s="10">
        <v>52325811</v>
      </c>
      <c r="D12" s="10">
        <v>25777231</v>
      </c>
      <c r="E12" s="10">
        <f t="shared" si="1"/>
        <v>78103042</v>
      </c>
      <c r="F12" s="10">
        <v>25320171</v>
      </c>
      <c r="G12" s="10">
        <v>22520138</v>
      </c>
      <c r="H12" s="10">
        <f t="shared" si="2"/>
        <v>52782871</v>
      </c>
      <c r="I12" s="2"/>
    </row>
    <row r="13" spans="1:10" x14ac:dyDescent="0.2">
      <c r="B13" s="17" t="s">
        <v>59</v>
      </c>
      <c r="C13" s="10">
        <v>451370869</v>
      </c>
      <c r="D13" s="10">
        <v>77285334</v>
      </c>
      <c r="E13" s="10">
        <f t="shared" si="1"/>
        <v>528656203</v>
      </c>
      <c r="F13" s="10">
        <v>132636042</v>
      </c>
      <c r="G13" s="10">
        <v>130679424</v>
      </c>
      <c r="H13" s="10">
        <f t="shared" si="2"/>
        <v>396020161</v>
      </c>
      <c r="I13" s="2"/>
    </row>
    <row r="14" spans="1:10" x14ac:dyDescent="0.2">
      <c r="B14" s="17" t="s">
        <v>26</v>
      </c>
      <c r="C14" s="10">
        <v>0</v>
      </c>
      <c r="D14" s="10">
        <v>0</v>
      </c>
      <c r="E14" s="10">
        <f t="shared" si="1"/>
        <v>0</v>
      </c>
      <c r="F14" s="10">
        <v>0</v>
      </c>
      <c r="G14" s="10">
        <v>0</v>
      </c>
      <c r="H14" s="10">
        <f t="shared" si="2"/>
        <v>0</v>
      </c>
      <c r="I14" s="2"/>
    </row>
    <row r="15" spans="1:10" x14ac:dyDescent="0.2">
      <c r="B15" s="17" t="s">
        <v>60</v>
      </c>
      <c r="C15" s="10">
        <v>13311327</v>
      </c>
      <c r="D15" s="10">
        <v>4706119</v>
      </c>
      <c r="E15" s="10">
        <f t="shared" si="1"/>
        <v>18017446</v>
      </c>
      <c r="F15" s="10">
        <v>1787120</v>
      </c>
      <c r="G15" s="10">
        <v>1787120</v>
      </c>
      <c r="H15" s="10">
        <f t="shared" si="2"/>
        <v>16230326</v>
      </c>
      <c r="I15" s="2"/>
    </row>
    <row r="16" spans="1:10" s="5" customFormat="1" x14ac:dyDescent="0.2">
      <c r="A16" s="30"/>
      <c r="B16" s="18" t="s">
        <v>42</v>
      </c>
      <c r="C16" s="16">
        <f>SUM(C17:C25)</f>
        <v>252986097</v>
      </c>
      <c r="D16" s="16">
        <f t="shared" ref="D16:G16" si="3">SUM(D17:D25)</f>
        <v>-44470813</v>
      </c>
      <c r="E16" s="16">
        <f t="shared" si="3"/>
        <v>208515284</v>
      </c>
      <c r="F16" s="16">
        <f>SUM(F17:F25)</f>
        <v>18173124</v>
      </c>
      <c r="G16" s="16">
        <f t="shared" si="3"/>
        <v>18170915</v>
      </c>
      <c r="H16" s="16">
        <f>SUM(H17:H25)</f>
        <v>190342160</v>
      </c>
      <c r="I16" s="4"/>
      <c r="J16" s="4"/>
    </row>
    <row r="17" spans="1:10" ht="22.5" x14ac:dyDescent="0.2">
      <c r="B17" s="17" t="s">
        <v>49</v>
      </c>
      <c r="C17" s="10">
        <v>30531456</v>
      </c>
      <c r="D17" s="10">
        <v>-4411637</v>
      </c>
      <c r="E17" s="10">
        <f t="shared" si="1"/>
        <v>26119819</v>
      </c>
      <c r="F17" s="10">
        <v>5452</v>
      </c>
      <c r="G17" s="10">
        <v>5452</v>
      </c>
      <c r="H17" s="10">
        <f t="shared" ref="H17:H25" si="4">+E17-F17</f>
        <v>26114367</v>
      </c>
      <c r="I17" s="2"/>
    </row>
    <row r="18" spans="1:10" x14ac:dyDescent="0.2">
      <c r="B18" s="17" t="s">
        <v>43</v>
      </c>
      <c r="C18" s="10">
        <v>12058340</v>
      </c>
      <c r="D18" s="10">
        <v>82403</v>
      </c>
      <c r="E18" s="10">
        <f t="shared" si="1"/>
        <v>12140743</v>
      </c>
      <c r="F18" s="10">
        <v>32708</v>
      </c>
      <c r="G18" s="10">
        <v>30499</v>
      </c>
      <c r="H18" s="10">
        <f t="shared" si="4"/>
        <v>12108035</v>
      </c>
      <c r="I18" s="2"/>
    </row>
    <row r="19" spans="1:10" ht="22.5" x14ac:dyDescent="0.2">
      <c r="B19" s="17" t="s">
        <v>50</v>
      </c>
      <c r="C19" s="10">
        <v>0</v>
      </c>
      <c r="D19" s="10">
        <v>0</v>
      </c>
      <c r="E19" s="10">
        <f t="shared" si="1"/>
        <v>0</v>
      </c>
      <c r="F19" s="10">
        <v>0</v>
      </c>
      <c r="G19" s="10">
        <v>0</v>
      </c>
      <c r="H19" s="10">
        <f t="shared" si="4"/>
        <v>0</v>
      </c>
      <c r="I19" s="2"/>
    </row>
    <row r="20" spans="1:10" x14ac:dyDescent="0.2">
      <c r="B20" s="17" t="s">
        <v>51</v>
      </c>
      <c r="C20" s="10">
        <v>2892338</v>
      </c>
      <c r="D20" s="10">
        <v>4228</v>
      </c>
      <c r="E20" s="10">
        <f t="shared" si="1"/>
        <v>2896566</v>
      </c>
      <c r="F20" s="10">
        <v>4228</v>
      </c>
      <c r="G20" s="10">
        <v>4228</v>
      </c>
      <c r="H20" s="10">
        <f t="shared" si="4"/>
        <v>2892338</v>
      </c>
      <c r="I20" s="2"/>
    </row>
    <row r="21" spans="1:10" x14ac:dyDescent="0.2">
      <c r="B21" s="17" t="s">
        <v>52</v>
      </c>
      <c r="C21" s="10">
        <v>133751086</v>
      </c>
      <c r="D21" s="10">
        <v>-39969945</v>
      </c>
      <c r="E21" s="10">
        <f t="shared" si="1"/>
        <v>93781141</v>
      </c>
      <c r="F21" s="10">
        <v>18129277</v>
      </c>
      <c r="G21" s="10">
        <v>18129277</v>
      </c>
      <c r="H21" s="10">
        <f t="shared" si="4"/>
        <v>75651864</v>
      </c>
      <c r="I21" s="2"/>
    </row>
    <row r="22" spans="1:10" x14ac:dyDescent="0.2">
      <c r="B22" s="17" t="s">
        <v>44</v>
      </c>
      <c r="C22" s="10">
        <v>21919901</v>
      </c>
      <c r="D22" s="10">
        <v>0</v>
      </c>
      <c r="E22" s="10">
        <f t="shared" si="1"/>
        <v>21919901</v>
      </c>
      <c r="F22" s="10">
        <v>0</v>
      </c>
      <c r="G22" s="10">
        <v>0</v>
      </c>
      <c r="H22" s="10">
        <f t="shared" si="4"/>
        <v>21919901</v>
      </c>
      <c r="I22" s="2"/>
    </row>
    <row r="23" spans="1:10" ht="22.5" x14ac:dyDescent="0.2">
      <c r="B23" s="17" t="s">
        <v>53</v>
      </c>
      <c r="C23" s="10">
        <v>45219330</v>
      </c>
      <c r="D23" s="10">
        <v>1367</v>
      </c>
      <c r="E23" s="10">
        <f t="shared" si="1"/>
        <v>45220697</v>
      </c>
      <c r="F23" s="10">
        <v>1367</v>
      </c>
      <c r="G23" s="10">
        <v>1367</v>
      </c>
      <c r="H23" s="10">
        <f t="shared" si="4"/>
        <v>45219330</v>
      </c>
      <c r="I23" s="2"/>
    </row>
    <row r="24" spans="1:10" x14ac:dyDescent="0.2">
      <c r="B24" s="17" t="s">
        <v>45</v>
      </c>
      <c r="C24" s="10">
        <v>0</v>
      </c>
      <c r="D24" s="10">
        <v>0</v>
      </c>
      <c r="E24" s="10">
        <f t="shared" si="1"/>
        <v>0</v>
      </c>
      <c r="F24" s="10">
        <v>0</v>
      </c>
      <c r="G24" s="10">
        <v>0</v>
      </c>
      <c r="H24" s="10">
        <f t="shared" si="4"/>
        <v>0</v>
      </c>
      <c r="I24" s="2"/>
    </row>
    <row r="25" spans="1:10" x14ac:dyDescent="0.2">
      <c r="B25" s="17" t="s">
        <v>46</v>
      </c>
      <c r="C25" s="10">
        <v>6613646</v>
      </c>
      <c r="D25" s="10">
        <v>-177229</v>
      </c>
      <c r="E25" s="10">
        <f t="shared" si="1"/>
        <v>6436417</v>
      </c>
      <c r="F25" s="10">
        <v>92</v>
      </c>
      <c r="G25" s="10">
        <v>92</v>
      </c>
      <c r="H25" s="10">
        <f t="shared" si="4"/>
        <v>6436325</v>
      </c>
      <c r="I25" s="2"/>
    </row>
    <row r="26" spans="1:10" s="5" customFormat="1" x14ac:dyDescent="0.2">
      <c r="A26" s="30"/>
      <c r="B26" s="18" t="s">
        <v>38</v>
      </c>
      <c r="C26" s="16">
        <f>SUM(C27:C35)</f>
        <v>574510672</v>
      </c>
      <c r="D26" s="16">
        <f t="shared" ref="D26" si="5">SUM(D27:D35)</f>
        <v>-7021922</v>
      </c>
      <c r="E26" s="16">
        <f>SUM(E27:E35)</f>
        <v>567488750</v>
      </c>
      <c r="F26" s="16">
        <f t="shared" ref="F26:H26" si="6">SUM(F27:F35)</f>
        <v>4101374</v>
      </c>
      <c r="G26" s="16">
        <f t="shared" si="6"/>
        <v>4099383</v>
      </c>
      <c r="H26" s="16">
        <f t="shared" si="6"/>
        <v>563387376</v>
      </c>
      <c r="I26" s="2"/>
      <c r="J26" s="4"/>
    </row>
    <row r="27" spans="1:10" x14ac:dyDescent="0.2">
      <c r="B27" s="17" t="s">
        <v>54</v>
      </c>
      <c r="C27" s="10">
        <v>46785153</v>
      </c>
      <c r="D27" s="10">
        <v>137020</v>
      </c>
      <c r="E27" s="10">
        <f t="shared" si="1"/>
        <v>46922173</v>
      </c>
      <c r="F27" s="10">
        <v>521172</v>
      </c>
      <c r="G27" s="10">
        <v>521172</v>
      </c>
      <c r="H27" s="10">
        <f t="shared" ref="H27:H35" si="7">+E27-F27</f>
        <v>46401001</v>
      </c>
      <c r="I27" s="2"/>
    </row>
    <row r="28" spans="1:10" x14ac:dyDescent="0.2">
      <c r="B28" s="17" t="s">
        <v>61</v>
      </c>
      <c r="C28" s="10">
        <v>24699653</v>
      </c>
      <c r="D28" s="10">
        <v>-1359853</v>
      </c>
      <c r="E28" s="10">
        <f t="shared" si="1"/>
        <v>23339800</v>
      </c>
      <c r="F28" s="10">
        <v>1356955</v>
      </c>
      <c r="G28" s="10">
        <v>1356955</v>
      </c>
      <c r="H28" s="10">
        <f t="shared" si="7"/>
        <v>21982845</v>
      </c>
      <c r="I28" s="2"/>
    </row>
    <row r="29" spans="1:10" ht="22.5" x14ac:dyDescent="0.2">
      <c r="B29" s="17" t="s">
        <v>62</v>
      </c>
      <c r="C29" s="10">
        <v>373699191</v>
      </c>
      <c r="D29" s="10">
        <v>6772514</v>
      </c>
      <c r="E29" s="10">
        <f t="shared" si="1"/>
        <v>380471705</v>
      </c>
      <c r="F29" s="10">
        <v>2029689</v>
      </c>
      <c r="G29" s="10">
        <v>2027698</v>
      </c>
      <c r="H29" s="10">
        <f t="shared" si="7"/>
        <v>378442016</v>
      </c>
      <c r="I29" s="2"/>
    </row>
    <row r="30" spans="1:10" x14ac:dyDescent="0.2">
      <c r="B30" s="17" t="s">
        <v>63</v>
      </c>
      <c r="C30" s="10">
        <v>7529896</v>
      </c>
      <c r="D30" s="10">
        <v>612191</v>
      </c>
      <c r="E30" s="10">
        <f t="shared" si="1"/>
        <v>8142087</v>
      </c>
      <c r="F30" s="10">
        <v>783</v>
      </c>
      <c r="G30" s="10">
        <v>783</v>
      </c>
      <c r="H30" s="10">
        <f t="shared" si="7"/>
        <v>8141304</v>
      </c>
      <c r="I30" s="2"/>
    </row>
    <row r="31" spans="1:10" ht="22.5" x14ac:dyDescent="0.2">
      <c r="B31" s="17" t="s">
        <v>64</v>
      </c>
      <c r="C31" s="10">
        <v>74461383</v>
      </c>
      <c r="D31" s="10">
        <v>-13296324</v>
      </c>
      <c r="E31" s="10">
        <f t="shared" si="1"/>
        <v>61165059</v>
      </c>
      <c r="F31" s="10">
        <v>0</v>
      </c>
      <c r="G31" s="10">
        <v>0</v>
      </c>
      <c r="H31" s="10">
        <f t="shared" si="7"/>
        <v>61165059</v>
      </c>
      <c r="I31" s="2"/>
    </row>
    <row r="32" spans="1:10" x14ac:dyDescent="0.2">
      <c r="B32" s="17" t="s">
        <v>65</v>
      </c>
      <c r="C32" s="10">
        <v>987000</v>
      </c>
      <c r="D32" s="10">
        <v>0</v>
      </c>
      <c r="E32" s="10">
        <f t="shared" si="1"/>
        <v>987000</v>
      </c>
      <c r="F32" s="10">
        <v>0</v>
      </c>
      <c r="G32" s="10">
        <v>0</v>
      </c>
      <c r="H32" s="10">
        <f t="shared" si="7"/>
        <v>987000</v>
      </c>
      <c r="I32" s="2"/>
    </row>
    <row r="33" spans="1:10" x14ac:dyDescent="0.2">
      <c r="B33" s="17" t="s">
        <v>66</v>
      </c>
      <c r="C33" s="10">
        <v>7321373</v>
      </c>
      <c r="D33" s="10">
        <v>-10090</v>
      </c>
      <c r="E33" s="10">
        <f t="shared" si="1"/>
        <v>7311283</v>
      </c>
      <c r="F33" s="10">
        <v>15455</v>
      </c>
      <c r="G33" s="10">
        <v>15455</v>
      </c>
      <c r="H33" s="10">
        <f t="shared" si="7"/>
        <v>7295828</v>
      </c>
      <c r="I33" s="2"/>
    </row>
    <row r="34" spans="1:10" x14ac:dyDescent="0.2">
      <c r="B34" s="17" t="s">
        <v>27</v>
      </c>
      <c r="C34" s="10">
        <v>35432141</v>
      </c>
      <c r="D34" s="10">
        <v>3</v>
      </c>
      <c r="E34" s="10">
        <f t="shared" si="1"/>
        <v>35432144</v>
      </c>
      <c r="F34" s="10">
        <v>0</v>
      </c>
      <c r="G34" s="10">
        <v>0</v>
      </c>
      <c r="H34" s="10">
        <f t="shared" si="7"/>
        <v>35432144</v>
      </c>
      <c r="I34" s="2"/>
    </row>
    <row r="35" spans="1:10" x14ac:dyDescent="0.2">
      <c r="B35" s="17" t="s">
        <v>28</v>
      </c>
      <c r="C35" s="10">
        <v>3594882</v>
      </c>
      <c r="D35" s="10">
        <v>122617</v>
      </c>
      <c r="E35" s="10">
        <f t="shared" si="1"/>
        <v>3717499</v>
      </c>
      <c r="F35" s="10">
        <v>177320</v>
      </c>
      <c r="G35" s="10">
        <v>177320</v>
      </c>
      <c r="H35" s="10">
        <f t="shared" si="7"/>
        <v>3540179</v>
      </c>
      <c r="I35" s="2"/>
    </row>
    <row r="36" spans="1:10" s="5" customFormat="1" ht="22.5" x14ac:dyDescent="0.2">
      <c r="A36" s="30"/>
      <c r="B36" s="18" t="s">
        <v>74</v>
      </c>
      <c r="C36" s="16">
        <f t="shared" ref="C36:H36" si="8">SUM(C37:C45)</f>
        <v>11373538</v>
      </c>
      <c r="D36" s="16">
        <f t="shared" si="8"/>
        <v>0</v>
      </c>
      <c r="E36" s="16">
        <f t="shared" si="8"/>
        <v>11373538</v>
      </c>
      <c r="F36" s="16">
        <f t="shared" si="8"/>
        <v>1718935</v>
      </c>
      <c r="G36" s="16">
        <f t="shared" si="8"/>
        <v>1718935</v>
      </c>
      <c r="H36" s="16">
        <f t="shared" si="8"/>
        <v>9654603</v>
      </c>
      <c r="I36" s="2"/>
      <c r="J36" s="4"/>
    </row>
    <row r="37" spans="1:10" x14ac:dyDescent="0.2">
      <c r="B37" s="17" t="s">
        <v>67</v>
      </c>
      <c r="C37" s="10">
        <v>0</v>
      </c>
      <c r="D37" s="10">
        <v>0</v>
      </c>
      <c r="E37" s="10">
        <f t="shared" si="1"/>
        <v>0</v>
      </c>
      <c r="F37" s="10">
        <v>0</v>
      </c>
      <c r="G37" s="10">
        <v>0</v>
      </c>
      <c r="H37" s="10">
        <f t="shared" ref="H37:H45" si="9">+E37-F37</f>
        <v>0</v>
      </c>
      <c r="I37" s="4"/>
    </row>
    <row r="38" spans="1:10" x14ac:dyDescent="0.2">
      <c r="B38" s="17" t="s">
        <v>68</v>
      </c>
      <c r="C38" s="10">
        <v>0</v>
      </c>
      <c r="D38" s="10">
        <v>0</v>
      </c>
      <c r="E38" s="10">
        <f t="shared" si="1"/>
        <v>0</v>
      </c>
      <c r="F38" s="10">
        <v>0</v>
      </c>
      <c r="G38" s="10">
        <v>0</v>
      </c>
      <c r="H38" s="10">
        <f t="shared" si="9"/>
        <v>0</v>
      </c>
      <c r="I38" s="4"/>
    </row>
    <row r="39" spans="1:10" x14ac:dyDescent="0.2">
      <c r="B39" s="17" t="s">
        <v>69</v>
      </c>
      <c r="C39" s="10">
        <v>0</v>
      </c>
      <c r="D39" s="10">
        <v>0</v>
      </c>
      <c r="E39" s="10">
        <f t="shared" si="1"/>
        <v>0</v>
      </c>
      <c r="F39" s="10">
        <v>0</v>
      </c>
      <c r="G39" s="10">
        <v>0</v>
      </c>
      <c r="H39" s="10">
        <f t="shared" si="9"/>
        <v>0</v>
      </c>
      <c r="I39" s="2"/>
    </row>
    <row r="40" spans="1:10" x14ac:dyDescent="0.2">
      <c r="B40" s="17" t="s">
        <v>29</v>
      </c>
      <c r="C40" s="10">
        <v>11373538</v>
      </c>
      <c r="D40" s="10">
        <v>0</v>
      </c>
      <c r="E40" s="10">
        <f t="shared" si="1"/>
        <v>11373538</v>
      </c>
      <c r="F40" s="10">
        <v>1718935</v>
      </c>
      <c r="G40" s="10">
        <v>1718935</v>
      </c>
      <c r="H40" s="10">
        <f t="shared" si="9"/>
        <v>9654603</v>
      </c>
      <c r="I40" s="2"/>
    </row>
    <row r="41" spans="1:10" x14ac:dyDescent="0.2">
      <c r="B41" s="17" t="s">
        <v>22</v>
      </c>
      <c r="C41" s="10">
        <v>0</v>
      </c>
      <c r="D41" s="10">
        <v>0</v>
      </c>
      <c r="E41" s="10">
        <f t="shared" si="1"/>
        <v>0</v>
      </c>
      <c r="F41" s="10">
        <v>0</v>
      </c>
      <c r="G41" s="10">
        <v>0</v>
      </c>
      <c r="H41" s="10">
        <f t="shared" si="9"/>
        <v>0</v>
      </c>
      <c r="I41" s="2"/>
    </row>
    <row r="42" spans="1:10" x14ac:dyDescent="0.2">
      <c r="B42" s="17" t="s">
        <v>70</v>
      </c>
      <c r="C42" s="10">
        <v>0</v>
      </c>
      <c r="D42" s="10">
        <v>0</v>
      </c>
      <c r="E42" s="10">
        <f t="shared" si="1"/>
        <v>0</v>
      </c>
      <c r="F42" s="10">
        <v>0</v>
      </c>
      <c r="G42" s="10">
        <v>0</v>
      </c>
      <c r="H42" s="10">
        <f t="shared" si="9"/>
        <v>0</v>
      </c>
      <c r="I42" s="2"/>
    </row>
    <row r="43" spans="1:10" x14ac:dyDescent="0.2">
      <c r="B43" s="17" t="s">
        <v>71</v>
      </c>
      <c r="C43" s="10">
        <v>0</v>
      </c>
      <c r="D43" s="10">
        <v>0</v>
      </c>
      <c r="E43" s="10">
        <f t="shared" si="1"/>
        <v>0</v>
      </c>
      <c r="F43" s="10">
        <v>0</v>
      </c>
      <c r="G43" s="10">
        <v>0</v>
      </c>
      <c r="H43" s="10">
        <f t="shared" si="9"/>
        <v>0</v>
      </c>
      <c r="I43" s="2"/>
    </row>
    <row r="44" spans="1:10" x14ac:dyDescent="0.2">
      <c r="B44" s="17" t="s">
        <v>30</v>
      </c>
      <c r="C44" s="10">
        <v>0</v>
      </c>
      <c r="D44" s="10">
        <v>0</v>
      </c>
      <c r="E44" s="10">
        <f t="shared" si="1"/>
        <v>0</v>
      </c>
      <c r="F44" s="10">
        <v>0</v>
      </c>
      <c r="G44" s="10">
        <v>0</v>
      </c>
      <c r="H44" s="10">
        <f t="shared" si="9"/>
        <v>0</v>
      </c>
      <c r="I44" s="2"/>
    </row>
    <row r="45" spans="1:10" x14ac:dyDescent="0.2">
      <c r="B45" s="17" t="s">
        <v>72</v>
      </c>
      <c r="C45" s="10">
        <v>0</v>
      </c>
      <c r="D45" s="10">
        <v>0</v>
      </c>
      <c r="E45" s="10">
        <f t="shared" si="1"/>
        <v>0</v>
      </c>
      <c r="F45" s="10">
        <v>0</v>
      </c>
      <c r="G45" s="10">
        <v>0</v>
      </c>
      <c r="H45" s="10">
        <f t="shared" si="9"/>
        <v>0</v>
      </c>
      <c r="I45" s="2"/>
    </row>
    <row r="46" spans="1:10" s="5" customFormat="1" x14ac:dyDescent="0.2">
      <c r="A46" s="30"/>
      <c r="B46" s="18" t="s">
        <v>73</v>
      </c>
      <c r="C46" s="16">
        <f>SUM(C47:C55)</f>
        <v>16962428</v>
      </c>
      <c r="D46" s="16">
        <f t="shared" ref="D46:G46" si="10">SUM(D47:D55)</f>
        <v>0</v>
      </c>
      <c r="E46" s="16">
        <f t="shared" si="10"/>
        <v>16962428</v>
      </c>
      <c r="F46" s="16">
        <f t="shared" si="10"/>
        <v>0</v>
      </c>
      <c r="G46" s="16">
        <f t="shared" si="10"/>
        <v>0</v>
      </c>
      <c r="H46" s="16">
        <f>SUM(H47:H55)</f>
        <v>16962428</v>
      </c>
      <c r="I46" s="2"/>
      <c r="J46" s="4"/>
    </row>
    <row r="47" spans="1:10" x14ac:dyDescent="0.2">
      <c r="B47" s="17" t="s">
        <v>75</v>
      </c>
      <c r="C47" s="10">
        <v>15430830</v>
      </c>
      <c r="D47" s="10">
        <v>0</v>
      </c>
      <c r="E47" s="10">
        <f t="shared" si="1"/>
        <v>15430830</v>
      </c>
      <c r="F47" s="10">
        <v>0</v>
      </c>
      <c r="G47" s="10">
        <v>0</v>
      </c>
      <c r="H47" s="10">
        <f t="shared" ref="H47:H55" si="11">+E47-F47</f>
        <v>15430830</v>
      </c>
      <c r="I47" s="2"/>
    </row>
    <row r="48" spans="1:10" x14ac:dyDescent="0.2">
      <c r="B48" s="17" t="s">
        <v>76</v>
      </c>
      <c r="C48" s="10">
        <v>531598</v>
      </c>
      <c r="D48" s="10">
        <v>0</v>
      </c>
      <c r="E48" s="10">
        <f t="shared" si="1"/>
        <v>531598</v>
      </c>
      <c r="F48" s="10">
        <v>0</v>
      </c>
      <c r="G48" s="10">
        <v>0</v>
      </c>
      <c r="H48" s="10">
        <f t="shared" si="11"/>
        <v>531598</v>
      </c>
      <c r="I48" s="4"/>
    </row>
    <row r="49" spans="1:10" x14ac:dyDescent="0.2">
      <c r="B49" s="17" t="s">
        <v>77</v>
      </c>
      <c r="C49" s="10">
        <v>0</v>
      </c>
      <c r="D49" s="10">
        <v>0</v>
      </c>
      <c r="E49" s="10">
        <f t="shared" si="1"/>
        <v>0</v>
      </c>
      <c r="F49" s="10">
        <v>0</v>
      </c>
      <c r="G49" s="10">
        <v>0</v>
      </c>
      <c r="H49" s="10">
        <f t="shared" si="11"/>
        <v>0</v>
      </c>
      <c r="I49" s="2"/>
    </row>
    <row r="50" spans="1:10" x14ac:dyDescent="0.2">
      <c r="B50" s="17" t="s">
        <v>78</v>
      </c>
      <c r="C50" s="10">
        <v>1000000</v>
      </c>
      <c r="D50" s="10">
        <v>0</v>
      </c>
      <c r="E50" s="10">
        <f t="shared" si="1"/>
        <v>1000000</v>
      </c>
      <c r="F50" s="10">
        <v>0</v>
      </c>
      <c r="G50" s="10">
        <v>0</v>
      </c>
      <c r="H50" s="10">
        <f t="shared" si="11"/>
        <v>1000000</v>
      </c>
      <c r="I50" s="2"/>
    </row>
    <row r="51" spans="1:10" x14ac:dyDescent="0.2">
      <c r="B51" s="17" t="s">
        <v>79</v>
      </c>
      <c r="C51" s="10">
        <v>0</v>
      </c>
      <c r="D51" s="10">
        <v>0</v>
      </c>
      <c r="E51" s="10">
        <f t="shared" si="1"/>
        <v>0</v>
      </c>
      <c r="F51" s="10">
        <v>0</v>
      </c>
      <c r="G51" s="10">
        <v>0</v>
      </c>
      <c r="H51" s="10">
        <f t="shared" si="11"/>
        <v>0</v>
      </c>
      <c r="I51" s="2"/>
    </row>
    <row r="52" spans="1:10" x14ac:dyDescent="0.2">
      <c r="B52" s="17" t="s">
        <v>80</v>
      </c>
      <c r="C52" s="10">
        <v>0</v>
      </c>
      <c r="D52" s="10">
        <v>0</v>
      </c>
      <c r="E52" s="10">
        <f t="shared" si="1"/>
        <v>0</v>
      </c>
      <c r="F52" s="10">
        <v>0</v>
      </c>
      <c r="G52" s="10">
        <v>0</v>
      </c>
      <c r="H52" s="10">
        <f>+E52-F52</f>
        <v>0</v>
      </c>
      <c r="I52" s="2"/>
    </row>
    <row r="53" spans="1:10" x14ac:dyDescent="0.2">
      <c r="B53" s="17" t="s">
        <v>55</v>
      </c>
      <c r="C53" s="10">
        <v>0</v>
      </c>
      <c r="D53" s="10">
        <v>0</v>
      </c>
      <c r="E53" s="10">
        <f t="shared" si="1"/>
        <v>0</v>
      </c>
      <c r="F53" s="10">
        <v>0</v>
      </c>
      <c r="G53" s="10">
        <v>0</v>
      </c>
      <c r="H53" s="10">
        <f t="shared" si="11"/>
        <v>0</v>
      </c>
      <c r="I53" s="2"/>
    </row>
    <row r="54" spans="1:10" x14ac:dyDescent="0.2">
      <c r="B54" s="17" t="s">
        <v>31</v>
      </c>
      <c r="C54" s="10">
        <v>0</v>
      </c>
      <c r="D54" s="10">
        <v>0</v>
      </c>
      <c r="E54" s="10">
        <f t="shared" si="1"/>
        <v>0</v>
      </c>
      <c r="F54" s="10">
        <v>0</v>
      </c>
      <c r="G54" s="10">
        <v>0</v>
      </c>
      <c r="H54" s="10">
        <f t="shared" si="11"/>
        <v>0</v>
      </c>
      <c r="I54" s="2"/>
    </row>
    <row r="55" spans="1:10" x14ac:dyDescent="0.2">
      <c r="B55" s="17" t="s">
        <v>32</v>
      </c>
      <c r="C55" s="10">
        <v>0</v>
      </c>
      <c r="D55" s="10">
        <v>0</v>
      </c>
      <c r="E55" s="10">
        <f t="shared" si="1"/>
        <v>0</v>
      </c>
      <c r="F55" s="10">
        <v>0</v>
      </c>
      <c r="G55" s="10">
        <v>0</v>
      </c>
      <c r="H55" s="10">
        <f t="shared" si="11"/>
        <v>0</v>
      </c>
      <c r="I55" s="2"/>
    </row>
    <row r="56" spans="1:10" s="5" customFormat="1" x14ac:dyDescent="0.2">
      <c r="A56" s="30"/>
      <c r="B56" s="18" t="s">
        <v>56</v>
      </c>
      <c r="C56" s="16">
        <f>SUM(C57:C59)</f>
        <v>0</v>
      </c>
      <c r="D56" s="16">
        <f t="shared" ref="D56:H56" si="12">SUM(D57:D59)</f>
        <v>0</v>
      </c>
      <c r="E56" s="16">
        <f t="shared" si="12"/>
        <v>0</v>
      </c>
      <c r="F56" s="16">
        <f t="shared" si="12"/>
        <v>0</v>
      </c>
      <c r="G56" s="16">
        <f t="shared" si="12"/>
        <v>0</v>
      </c>
      <c r="H56" s="16">
        <f t="shared" si="12"/>
        <v>0</v>
      </c>
      <c r="J56" s="4"/>
    </row>
    <row r="57" spans="1:10" x14ac:dyDescent="0.2">
      <c r="B57" s="17" t="s">
        <v>81</v>
      </c>
      <c r="C57" s="10">
        <v>0</v>
      </c>
      <c r="D57" s="10">
        <v>0</v>
      </c>
      <c r="E57" s="10">
        <f t="shared" si="1"/>
        <v>0</v>
      </c>
      <c r="F57" s="10">
        <v>0</v>
      </c>
      <c r="G57" s="10">
        <v>0</v>
      </c>
      <c r="H57" s="10">
        <f t="shared" ref="H57:H59" si="13">+E57-F57</f>
        <v>0</v>
      </c>
    </row>
    <row r="58" spans="1:10" x14ac:dyDescent="0.2">
      <c r="B58" s="17" t="s">
        <v>82</v>
      </c>
      <c r="C58" s="10">
        <v>0</v>
      </c>
      <c r="D58" s="10">
        <v>0</v>
      </c>
      <c r="E58" s="10">
        <f t="shared" si="1"/>
        <v>0</v>
      </c>
      <c r="F58" s="10">
        <v>0</v>
      </c>
      <c r="G58" s="10">
        <v>0</v>
      </c>
      <c r="H58" s="10">
        <f>+E58-F58</f>
        <v>0</v>
      </c>
    </row>
    <row r="59" spans="1:10" x14ac:dyDescent="0.2">
      <c r="B59" s="17" t="s">
        <v>83</v>
      </c>
      <c r="C59" s="10">
        <v>0</v>
      </c>
      <c r="D59" s="10">
        <v>0</v>
      </c>
      <c r="E59" s="10">
        <f t="shared" si="1"/>
        <v>0</v>
      </c>
      <c r="F59" s="10">
        <v>0</v>
      </c>
      <c r="G59" s="10">
        <v>0</v>
      </c>
      <c r="H59" s="10">
        <f t="shared" si="13"/>
        <v>0</v>
      </c>
    </row>
    <row r="60" spans="1:10" s="5" customFormat="1" x14ac:dyDescent="0.2">
      <c r="A60" s="30"/>
      <c r="B60" s="18" t="s">
        <v>40</v>
      </c>
      <c r="C60" s="16">
        <v>0</v>
      </c>
      <c r="D60" s="16">
        <v>0</v>
      </c>
      <c r="E60" s="16">
        <f t="shared" ref="E60" si="14">+C60+D60</f>
        <v>0</v>
      </c>
      <c r="F60" s="16">
        <v>0</v>
      </c>
      <c r="G60" s="16">
        <v>0</v>
      </c>
      <c r="H60" s="16">
        <v>0</v>
      </c>
      <c r="J60" s="4"/>
    </row>
    <row r="61" spans="1:10" x14ac:dyDescent="0.2">
      <c r="B61" s="17" t="s">
        <v>84</v>
      </c>
      <c r="C61" s="10">
        <v>0</v>
      </c>
      <c r="D61" s="10">
        <v>0</v>
      </c>
      <c r="E61" s="10">
        <f t="shared" si="1"/>
        <v>0</v>
      </c>
      <c r="F61" s="10">
        <v>0</v>
      </c>
      <c r="G61" s="10">
        <v>0</v>
      </c>
      <c r="H61" s="10">
        <f t="shared" ref="H61:H67" si="15">+E61-F61</f>
        <v>0</v>
      </c>
    </row>
    <row r="62" spans="1:10" x14ac:dyDescent="0.2">
      <c r="B62" s="17" t="s">
        <v>85</v>
      </c>
      <c r="C62" s="10">
        <v>0</v>
      </c>
      <c r="D62" s="10">
        <v>0</v>
      </c>
      <c r="E62" s="10">
        <f t="shared" si="1"/>
        <v>0</v>
      </c>
      <c r="F62" s="10">
        <v>0</v>
      </c>
      <c r="G62" s="10">
        <v>0</v>
      </c>
      <c r="H62" s="10">
        <f t="shared" si="15"/>
        <v>0</v>
      </c>
    </row>
    <row r="63" spans="1:10" x14ac:dyDescent="0.2">
      <c r="B63" s="17" t="s">
        <v>86</v>
      </c>
      <c r="C63" s="10">
        <v>0</v>
      </c>
      <c r="D63" s="10">
        <v>0</v>
      </c>
      <c r="E63" s="10">
        <f t="shared" si="1"/>
        <v>0</v>
      </c>
      <c r="F63" s="10">
        <v>0</v>
      </c>
      <c r="G63" s="10">
        <v>0</v>
      </c>
      <c r="H63" s="10">
        <f t="shared" si="15"/>
        <v>0</v>
      </c>
    </row>
    <row r="64" spans="1:10" x14ac:dyDescent="0.2">
      <c r="B64" s="17" t="s">
        <v>87</v>
      </c>
      <c r="C64" s="10">
        <v>0</v>
      </c>
      <c r="D64" s="10">
        <v>0</v>
      </c>
      <c r="E64" s="10">
        <f t="shared" si="1"/>
        <v>0</v>
      </c>
      <c r="F64" s="10">
        <v>0</v>
      </c>
      <c r="G64" s="10">
        <v>0</v>
      </c>
      <c r="H64" s="10">
        <f t="shared" si="15"/>
        <v>0</v>
      </c>
    </row>
    <row r="65" spans="1:10" x14ac:dyDescent="0.2">
      <c r="B65" s="17" t="s">
        <v>88</v>
      </c>
      <c r="C65" s="10">
        <v>0</v>
      </c>
      <c r="D65" s="10">
        <v>0</v>
      </c>
      <c r="E65" s="10">
        <f t="shared" si="1"/>
        <v>0</v>
      </c>
      <c r="F65" s="10">
        <v>0</v>
      </c>
      <c r="G65" s="10">
        <v>0</v>
      </c>
      <c r="H65" s="10">
        <f t="shared" si="15"/>
        <v>0</v>
      </c>
    </row>
    <row r="66" spans="1:10" x14ac:dyDescent="0.2">
      <c r="B66" s="17" t="s">
        <v>33</v>
      </c>
      <c r="C66" s="10">
        <v>0</v>
      </c>
      <c r="D66" s="10">
        <v>0</v>
      </c>
      <c r="E66" s="10">
        <f t="shared" si="1"/>
        <v>0</v>
      </c>
      <c r="F66" s="10">
        <v>0</v>
      </c>
      <c r="G66" s="10">
        <v>0</v>
      </c>
      <c r="H66" s="10">
        <f t="shared" si="15"/>
        <v>0</v>
      </c>
    </row>
    <row r="67" spans="1:10" ht="22.5" x14ac:dyDescent="0.2">
      <c r="B67" s="17" t="s">
        <v>89</v>
      </c>
      <c r="C67" s="10">
        <v>0</v>
      </c>
      <c r="D67" s="10">
        <v>0</v>
      </c>
      <c r="E67" s="10">
        <f t="shared" si="1"/>
        <v>0</v>
      </c>
      <c r="F67" s="10">
        <v>0</v>
      </c>
      <c r="G67" s="10">
        <v>0</v>
      </c>
      <c r="H67" s="10">
        <f t="shared" si="15"/>
        <v>0</v>
      </c>
    </row>
    <row r="68" spans="1:10" s="5" customFormat="1" x14ac:dyDescent="0.2">
      <c r="A68" s="30"/>
      <c r="B68" s="18" t="s">
        <v>90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J68" s="4"/>
    </row>
    <row r="69" spans="1:10" x14ac:dyDescent="0.2">
      <c r="B69" s="17" t="s">
        <v>21</v>
      </c>
      <c r="C69" s="10">
        <v>0</v>
      </c>
      <c r="D69" s="10">
        <v>0</v>
      </c>
      <c r="E69" s="10">
        <f t="shared" si="1"/>
        <v>0</v>
      </c>
      <c r="F69" s="10">
        <v>0</v>
      </c>
      <c r="G69" s="10">
        <v>0</v>
      </c>
      <c r="H69" s="10">
        <f t="shared" ref="H69:H71" si="16">+E69-F69</f>
        <v>0</v>
      </c>
    </row>
    <row r="70" spans="1:10" x14ac:dyDescent="0.2">
      <c r="B70" s="17" t="s">
        <v>34</v>
      </c>
      <c r="C70" s="10">
        <v>0</v>
      </c>
      <c r="D70" s="10">
        <v>0</v>
      </c>
      <c r="E70" s="10">
        <f t="shared" si="1"/>
        <v>0</v>
      </c>
      <c r="F70" s="10">
        <v>0</v>
      </c>
      <c r="G70" s="10">
        <v>0</v>
      </c>
      <c r="H70" s="10">
        <f t="shared" si="16"/>
        <v>0</v>
      </c>
    </row>
    <row r="71" spans="1:10" x14ac:dyDescent="0.2">
      <c r="B71" s="17" t="s">
        <v>35</v>
      </c>
      <c r="C71" s="10">
        <v>0</v>
      </c>
      <c r="D71" s="10">
        <v>0</v>
      </c>
      <c r="E71" s="10">
        <f t="shared" si="1"/>
        <v>0</v>
      </c>
      <c r="F71" s="10">
        <v>0</v>
      </c>
      <c r="G71" s="10">
        <v>0</v>
      </c>
      <c r="H71" s="10">
        <f t="shared" si="16"/>
        <v>0</v>
      </c>
    </row>
    <row r="72" spans="1:10" s="5" customFormat="1" x14ac:dyDescent="0.2">
      <c r="A72" s="30"/>
      <c r="B72" s="18" t="s">
        <v>39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J72" s="4"/>
    </row>
    <row r="73" spans="1:10" x14ac:dyDescent="0.2">
      <c r="B73" s="17" t="s">
        <v>91</v>
      </c>
      <c r="C73" s="10">
        <v>0</v>
      </c>
      <c r="D73" s="10">
        <v>0</v>
      </c>
      <c r="E73" s="10">
        <f t="shared" si="1"/>
        <v>0</v>
      </c>
      <c r="F73" s="10">
        <v>0</v>
      </c>
      <c r="G73" s="10">
        <v>0</v>
      </c>
      <c r="H73" s="10">
        <f t="shared" ref="H73:H79" si="17">+E73-F73</f>
        <v>0</v>
      </c>
    </row>
    <row r="74" spans="1:10" x14ac:dyDescent="0.2">
      <c r="B74" s="17" t="s">
        <v>92</v>
      </c>
      <c r="C74" s="10">
        <v>0</v>
      </c>
      <c r="D74" s="10">
        <v>0</v>
      </c>
      <c r="E74" s="10">
        <f t="shared" si="1"/>
        <v>0</v>
      </c>
      <c r="F74" s="10">
        <v>0</v>
      </c>
      <c r="G74" s="10">
        <v>0</v>
      </c>
      <c r="H74" s="10">
        <f t="shared" si="17"/>
        <v>0</v>
      </c>
    </row>
    <row r="75" spans="1:10" x14ac:dyDescent="0.2">
      <c r="B75" s="17" t="s">
        <v>93</v>
      </c>
      <c r="C75" s="10">
        <v>0</v>
      </c>
      <c r="D75" s="10">
        <v>0</v>
      </c>
      <c r="E75" s="10">
        <f t="shared" ref="E75:E79" si="18">+C75+D75</f>
        <v>0</v>
      </c>
      <c r="F75" s="10">
        <v>0</v>
      </c>
      <c r="G75" s="10">
        <v>0</v>
      </c>
      <c r="H75" s="10">
        <f t="shared" si="17"/>
        <v>0</v>
      </c>
    </row>
    <row r="76" spans="1:10" x14ac:dyDescent="0.2">
      <c r="B76" s="17" t="s">
        <v>94</v>
      </c>
      <c r="C76" s="10">
        <v>0</v>
      </c>
      <c r="D76" s="10">
        <v>0</v>
      </c>
      <c r="E76" s="10">
        <f t="shared" si="18"/>
        <v>0</v>
      </c>
      <c r="F76" s="10">
        <v>0</v>
      </c>
      <c r="G76" s="10">
        <v>0</v>
      </c>
      <c r="H76" s="10">
        <f t="shared" si="17"/>
        <v>0</v>
      </c>
    </row>
    <row r="77" spans="1:10" x14ac:dyDescent="0.2">
      <c r="B77" s="17" t="s">
        <v>95</v>
      </c>
      <c r="C77" s="10">
        <v>0</v>
      </c>
      <c r="D77" s="10">
        <v>0</v>
      </c>
      <c r="E77" s="10">
        <f t="shared" si="18"/>
        <v>0</v>
      </c>
      <c r="F77" s="10">
        <v>0</v>
      </c>
      <c r="G77" s="10">
        <v>0</v>
      </c>
      <c r="H77" s="10">
        <f t="shared" si="17"/>
        <v>0</v>
      </c>
    </row>
    <row r="78" spans="1:10" x14ac:dyDescent="0.2">
      <c r="B78" s="17" t="s">
        <v>36</v>
      </c>
      <c r="C78" s="10">
        <v>0</v>
      </c>
      <c r="D78" s="10">
        <v>0</v>
      </c>
      <c r="E78" s="10">
        <f t="shared" si="18"/>
        <v>0</v>
      </c>
      <c r="F78" s="10">
        <v>0</v>
      </c>
      <c r="G78" s="10">
        <v>0</v>
      </c>
      <c r="H78" s="10">
        <f t="shared" si="17"/>
        <v>0</v>
      </c>
    </row>
    <row r="79" spans="1:10" x14ac:dyDescent="0.2">
      <c r="B79" s="17" t="s">
        <v>96</v>
      </c>
      <c r="C79" s="10">
        <v>0</v>
      </c>
      <c r="D79" s="10">
        <v>0</v>
      </c>
      <c r="E79" s="10">
        <f t="shared" si="18"/>
        <v>0</v>
      </c>
      <c r="F79" s="10">
        <v>0</v>
      </c>
      <c r="G79" s="10">
        <v>0</v>
      </c>
      <c r="H79" s="10">
        <f t="shared" si="17"/>
        <v>0</v>
      </c>
    </row>
    <row r="80" spans="1:10" s="5" customFormat="1" x14ac:dyDescent="0.2">
      <c r="A80" s="30"/>
      <c r="B80" s="12" t="s">
        <v>18</v>
      </c>
      <c r="C80" s="19">
        <f t="shared" ref="C80:H80" si="19">+C72+C68+C60+C56+C46+C36+C26+C16+C8</f>
        <v>2006728787</v>
      </c>
      <c r="D80" s="20">
        <f>+D72+D68+D60+D56+D46+D36+D26+D16+D8</f>
        <v>192637834</v>
      </c>
      <c r="E80" s="21">
        <f t="shared" si="19"/>
        <v>2199366621</v>
      </c>
      <c r="F80" s="21">
        <f t="shared" si="19"/>
        <v>399810819</v>
      </c>
      <c r="G80" s="21">
        <f t="shared" si="19"/>
        <v>395049968</v>
      </c>
      <c r="H80" s="22">
        <f t="shared" si="19"/>
        <v>1799555802</v>
      </c>
      <c r="J80" s="4"/>
    </row>
  </sheetData>
  <mergeCells count="8">
    <mergeCell ref="B6:B7"/>
    <mergeCell ref="C6:G6"/>
    <mergeCell ref="H6:H7"/>
    <mergeCell ref="B1:H1"/>
    <mergeCell ref="B2:H2"/>
    <mergeCell ref="B3:H3"/>
    <mergeCell ref="B4:H4"/>
    <mergeCell ref="B5:H5"/>
  </mergeCells>
  <printOptions horizontalCentered="1"/>
  <pageMargins left="0.23622047244094491" right="0.23622047244094491" top="0.74803149606299213" bottom="0.74803149606299213" header="0.31496062992125984" footer="0.31496062992125984"/>
  <pageSetup scale="71" orientation="portrait" r:id="rId1"/>
  <ignoredErrors>
    <ignoredError sqref="E16 E46 H26 H16" formula="1"/>
    <ignoredError sqref="C56:D56 F56:G56" formulaRange="1"/>
    <ignoredError sqref="E56 H56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0"/>
  <sheetViews>
    <sheetView showGridLines="0" topLeftCell="A10" zoomScaleNormal="100" workbookViewId="0">
      <selection activeCell="A43" sqref="A43:XFD45"/>
    </sheetView>
  </sheetViews>
  <sheetFormatPr baseColWidth="10" defaultColWidth="11.42578125" defaultRowHeight="11.25" x14ac:dyDescent="0.2"/>
  <cols>
    <col min="1" max="1" width="51.140625" style="1" customWidth="1"/>
    <col min="2" max="2" width="13" style="1" bestFit="1" customWidth="1"/>
    <col min="3" max="4" width="14.42578125" style="1" bestFit="1" customWidth="1"/>
    <col min="5" max="6" width="14.85546875" style="1" bestFit="1" customWidth="1"/>
    <col min="7" max="7" width="15.85546875" style="1" bestFit="1" customWidth="1"/>
    <col min="8" max="16384" width="11.42578125" style="1"/>
  </cols>
  <sheetData>
    <row r="1" spans="1:7" x14ac:dyDescent="0.2">
      <c r="A1" s="51" t="s">
        <v>0</v>
      </c>
      <c r="B1" s="51"/>
      <c r="C1" s="51"/>
      <c r="D1" s="51"/>
      <c r="E1" s="51"/>
      <c r="F1" s="51"/>
      <c r="G1" s="51"/>
    </row>
    <row r="2" spans="1:7" x14ac:dyDescent="0.2">
      <c r="A2" s="37" t="s">
        <v>12</v>
      </c>
      <c r="B2" s="37"/>
      <c r="C2" s="37"/>
      <c r="D2" s="37"/>
      <c r="E2" s="37"/>
      <c r="F2" s="37"/>
      <c r="G2" s="37"/>
    </row>
    <row r="3" spans="1:7" x14ac:dyDescent="0.2">
      <c r="A3" s="37" t="s">
        <v>128</v>
      </c>
      <c r="B3" s="37"/>
      <c r="C3" s="37"/>
      <c r="D3" s="37"/>
      <c r="E3" s="37"/>
      <c r="F3" s="37"/>
      <c r="G3" s="37"/>
    </row>
    <row r="4" spans="1:7" x14ac:dyDescent="0.2">
      <c r="A4" s="51" t="s">
        <v>129</v>
      </c>
      <c r="B4" s="51"/>
      <c r="C4" s="51"/>
      <c r="D4" s="51"/>
      <c r="E4" s="51"/>
      <c r="F4" s="51"/>
      <c r="G4" s="51"/>
    </row>
    <row r="5" spans="1:7" x14ac:dyDescent="0.2">
      <c r="A5" s="51" t="s">
        <v>9</v>
      </c>
      <c r="B5" s="51"/>
      <c r="C5" s="51"/>
      <c r="D5" s="51"/>
      <c r="E5" s="51"/>
      <c r="F5" s="51"/>
      <c r="G5" s="51"/>
    </row>
    <row r="6" spans="1:7" x14ac:dyDescent="0.2">
      <c r="A6" s="46" t="s">
        <v>7</v>
      </c>
      <c r="B6" s="43" t="s">
        <v>47</v>
      </c>
      <c r="C6" s="44"/>
      <c r="D6" s="44"/>
      <c r="E6" s="44"/>
      <c r="F6" s="45"/>
      <c r="G6" s="46" t="s">
        <v>17</v>
      </c>
    </row>
    <row r="7" spans="1:7" ht="22.5" x14ac:dyDescent="0.2">
      <c r="A7" s="47"/>
      <c r="B7" s="13" t="s">
        <v>14</v>
      </c>
      <c r="C7" s="13" t="s">
        <v>15</v>
      </c>
      <c r="D7" s="13" t="s">
        <v>10</v>
      </c>
      <c r="E7" s="13" t="s">
        <v>11</v>
      </c>
      <c r="F7" s="13" t="s">
        <v>16</v>
      </c>
      <c r="G7" s="48"/>
    </row>
    <row r="8" spans="1:7" s="5" customFormat="1" x14ac:dyDescent="0.2">
      <c r="A8" s="23" t="s">
        <v>97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</row>
    <row r="9" spans="1:7" x14ac:dyDescent="0.2">
      <c r="A9" s="25" t="s">
        <v>98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x14ac:dyDescent="0.2">
      <c r="A10" s="25" t="s">
        <v>99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x14ac:dyDescent="0.2">
      <c r="A11" s="25" t="s">
        <v>113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x14ac:dyDescent="0.2">
      <c r="A12" s="25" t="s">
        <v>100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x14ac:dyDescent="0.2">
      <c r="A13" s="25" t="s">
        <v>114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x14ac:dyDescent="0.2">
      <c r="A14" s="25" t="s">
        <v>101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 x14ac:dyDescent="0.2">
      <c r="A15" s="25" t="s">
        <v>115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x14ac:dyDescent="0.2">
      <c r="A16" s="25" t="s">
        <v>28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s="5" customFormat="1" x14ac:dyDescent="0.2">
      <c r="A17" s="26" t="s">
        <v>102</v>
      </c>
      <c r="B17" s="16">
        <f>SUM(B18:B24)</f>
        <v>2006728787</v>
      </c>
      <c r="C17" s="16">
        <f t="shared" ref="C17:G17" si="0">SUM(C18:C24)</f>
        <v>192637834</v>
      </c>
      <c r="D17" s="16">
        <f t="shared" si="0"/>
        <v>2199366621</v>
      </c>
      <c r="E17" s="16">
        <f t="shared" si="0"/>
        <v>399810819</v>
      </c>
      <c r="F17" s="16">
        <f t="shared" si="0"/>
        <v>395049968</v>
      </c>
      <c r="G17" s="16">
        <f t="shared" si="0"/>
        <v>1799555802</v>
      </c>
    </row>
    <row r="18" spans="1:7" x14ac:dyDescent="0.2">
      <c r="A18" s="25" t="s">
        <v>103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x14ac:dyDescent="0.2">
      <c r="A19" s="25" t="s">
        <v>116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x14ac:dyDescent="0.2">
      <c r="A20" s="25" t="s">
        <v>104</v>
      </c>
      <c r="B20" s="10">
        <v>2006728787</v>
      </c>
      <c r="C20" s="10">
        <v>192637834</v>
      </c>
      <c r="D20" s="10">
        <f>+B20+C20</f>
        <v>2199366621</v>
      </c>
      <c r="E20" s="10">
        <v>399810819</v>
      </c>
      <c r="F20" s="10">
        <v>395049968</v>
      </c>
      <c r="G20" s="11">
        <f>+D20-E20</f>
        <v>1799555802</v>
      </c>
    </row>
    <row r="21" spans="1:7" x14ac:dyDescent="0.2">
      <c r="A21" s="25" t="s">
        <v>117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2">
      <c r="A22" s="25" t="s">
        <v>105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x14ac:dyDescent="0.2">
      <c r="A23" s="25" t="s">
        <v>106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ref="G23:G24" si="1">+D23-E23</f>
        <v>0</v>
      </c>
    </row>
    <row r="24" spans="1:7" x14ac:dyDescent="0.2">
      <c r="A24" s="25" t="s">
        <v>107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f t="shared" si="1"/>
        <v>0</v>
      </c>
    </row>
    <row r="25" spans="1:7" s="5" customFormat="1" x14ac:dyDescent="0.2">
      <c r="A25" s="26" t="s">
        <v>108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x14ac:dyDescent="0.2">
      <c r="A26" s="25" t="s">
        <v>118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x14ac:dyDescent="0.2">
      <c r="A27" s="25" t="s">
        <v>119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2">
      <c r="A28" s="25" t="s">
        <v>120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</row>
    <row r="29" spans="1:7" x14ac:dyDescent="0.2">
      <c r="A29" s="25" t="s">
        <v>121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</row>
    <row r="30" spans="1:7" x14ac:dyDescent="0.2">
      <c r="A30" s="25" t="s">
        <v>109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x14ac:dyDescent="0.2">
      <c r="A31" s="25" t="s">
        <v>110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x14ac:dyDescent="0.2">
      <c r="A32" s="25" t="s">
        <v>111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</row>
    <row r="33" spans="1:7" x14ac:dyDescent="0.2">
      <c r="A33" s="25" t="s">
        <v>122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</row>
    <row r="34" spans="1:7" x14ac:dyDescent="0.2">
      <c r="A34" s="25" t="s">
        <v>123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s="5" customFormat="1" x14ac:dyDescent="0.2">
      <c r="A35" s="26" t="s">
        <v>112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x14ac:dyDescent="0.2">
      <c r="A36" s="17" t="s">
        <v>124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ht="22.5" x14ac:dyDescent="0.2">
      <c r="A37" s="17" t="s">
        <v>125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</row>
    <row r="38" spans="1:7" x14ac:dyDescent="0.2">
      <c r="A38" s="17" t="s">
        <v>126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</row>
    <row r="39" spans="1:7" x14ac:dyDescent="0.2">
      <c r="A39" s="27" t="s">
        <v>127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ht="20.100000000000001" customHeight="1" x14ac:dyDescent="0.2">
      <c r="A40" s="12" t="s">
        <v>18</v>
      </c>
      <c r="B40" s="7">
        <f>+B35+B25+B17+B8</f>
        <v>2006728787</v>
      </c>
      <c r="C40" s="7">
        <f t="shared" ref="C40:G40" si="2">+C35+C25+C17+C8</f>
        <v>192637834</v>
      </c>
      <c r="D40" s="7">
        <f t="shared" si="2"/>
        <v>2199366621</v>
      </c>
      <c r="E40" s="7">
        <f t="shared" si="2"/>
        <v>399810819</v>
      </c>
      <c r="F40" s="7">
        <f t="shared" si="2"/>
        <v>395049968</v>
      </c>
      <c r="G40" s="7">
        <f t="shared" si="2"/>
        <v>1799555802</v>
      </c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73" orientation="portrait" r:id="rId1"/>
  <ignoredErrors>
    <ignoredError sqref="B17:G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CA</vt:lpstr>
      <vt:lpstr>CE</vt:lpstr>
      <vt:lpstr>COG</vt:lpstr>
      <vt:lpstr>CF</vt:lpstr>
      <vt:lpstr>CA!Área_de_impresión</vt:lpstr>
      <vt:lpstr>CE!Área_de_impresión</vt:lpstr>
      <vt:lpstr>CF!Área_de_impresión</vt:lpstr>
      <vt:lpstr>COG!Área_de_impresión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ADMINISTRACIÓN 7</dc:creator>
  <cp:lastModifiedBy>Juan Manuel Meneses</cp:lastModifiedBy>
  <cp:lastPrinted>2026-04-23T19:52:41Z</cp:lastPrinted>
  <dcterms:created xsi:type="dcterms:W3CDTF">2021-01-09T22:25:06Z</dcterms:created>
  <dcterms:modified xsi:type="dcterms:W3CDTF">2026-04-23T19:53:17Z</dcterms:modified>
</cp:coreProperties>
</file>