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xr:revisionPtr revIDLastSave="0" documentId="8_{0CAE680B-1614-4E9F-B8A0-E83E8218D96A}" xr6:coauthVersionLast="47" xr6:coauthVersionMax="47" xr10:uidLastSave="{00000000-0000-0000-0000-000000000000}"/>
  <bookViews>
    <workbookView xWindow="-28920" yWindow="-120" windowWidth="29040" windowHeight="15720" activeTab="9" xr2:uid="{00000000-000D-0000-FFFF-FFFF00000000}"/>
  </bookViews>
  <sheets>
    <sheet name="EAI" sheetId="2" r:id="rId1"/>
    <sheet name="CA" sheetId="3" r:id="rId2"/>
    <sheet name="CE" sheetId="5" r:id="rId3"/>
    <sheet name="COG" sheetId="4" r:id="rId4"/>
    <sheet name="CF" sheetId="6" r:id="rId5"/>
    <sheet name="EN" sheetId="7" r:id="rId6"/>
    <sheet name="ID" sheetId="8" r:id="rId7"/>
    <sheet name="IPF" sheetId="10" r:id="rId8"/>
    <sheet name="GCP" sheetId="9" r:id="rId9"/>
    <sheet name="PyPI" sheetId="11" r:id="rId10"/>
  </sheets>
  <definedNames>
    <definedName name="_xlnm.Print_Area" localSheetId="1">CA!$A$1:$G$15</definedName>
    <definedName name="_xlnm.Print_Area" localSheetId="2">CE!$A$1:$G$19</definedName>
    <definedName name="_xlnm.Print_Area" localSheetId="4">CF!$A$1:$G$40</definedName>
    <definedName name="_xlnm.Print_Area" localSheetId="3">COG!$B$1:$H$80</definedName>
    <definedName name="_xlnm.Print_Area" localSheetId="0">EAI!$A$1:$G$42</definedName>
    <definedName name="_xlnm.Print_Area" localSheetId="8">GCP!$A$1:$G$37</definedName>
    <definedName name="_xlnm.Print_Area" localSheetId="7">IPF!$A$1:$D$32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11" l="1"/>
  <c r="A3" i="11"/>
  <c r="A1" i="11"/>
  <c r="D15" i="9"/>
  <c r="G15" i="9" s="1"/>
  <c r="F12" i="9"/>
  <c r="F11" i="9" s="1"/>
  <c r="E12" i="9"/>
  <c r="E11" i="9" s="1"/>
  <c r="C12" i="9"/>
  <c r="D12" i="9" s="1"/>
  <c r="C11" i="9"/>
  <c r="C37" i="9" s="1"/>
  <c r="B11" i="9"/>
  <c r="B37" i="9" s="1"/>
  <c r="B40" i="9" s="1"/>
  <c r="C7" i="9"/>
  <c r="B7" i="9"/>
  <c r="A4" i="9"/>
  <c r="A3" i="9"/>
  <c r="A1" i="9"/>
  <c r="D14" i="10"/>
  <c r="D12" i="10" s="1"/>
  <c r="H13" i="10" s="1"/>
  <c r="C14" i="10"/>
  <c r="C12" i="10" s="1"/>
  <c r="G13" i="10" s="1"/>
  <c r="F12" i="10"/>
  <c r="B10" i="10"/>
  <c r="B8" i="10" s="1"/>
  <c r="G8" i="10"/>
  <c r="F8" i="10"/>
  <c r="A4" i="10"/>
  <c r="A3" i="10"/>
  <c r="C32" i="8"/>
  <c r="B32" i="8"/>
  <c r="C17" i="8"/>
  <c r="C34" i="8" s="1"/>
  <c r="B17" i="8"/>
  <c r="B34" i="8" s="1"/>
  <c r="A3" i="8"/>
  <c r="A1" i="8"/>
  <c r="G28" i="7"/>
  <c r="E28" i="7"/>
  <c r="C28" i="7"/>
  <c r="G27" i="7"/>
  <c r="G26" i="7"/>
  <c r="G25" i="7"/>
  <c r="G24" i="7"/>
  <c r="G23" i="7"/>
  <c r="G22" i="7"/>
  <c r="G21" i="7"/>
  <c r="G20" i="7"/>
  <c r="E16" i="7"/>
  <c r="E30" i="7" s="1"/>
  <c r="C16" i="7"/>
  <c r="C30" i="7" s="1"/>
  <c r="G15" i="7"/>
  <c r="G14" i="7"/>
  <c r="G13" i="7"/>
  <c r="G12" i="7"/>
  <c r="G11" i="7"/>
  <c r="G10" i="7"/>
  <c r="G9" i="7"/>
  <c r="G8" i="7"/>
  <c r="G7" i="7"/>
  <c r="A3" i="7"/>
  <c r="A1" i="7"/>
  <c r="F45" i="6"/>
  <c r="E45" i="6"/>
  <c r="C45" i="6"/>
  <c r="F40" i="6"/>
  <c r="F44" i="6" s="1"/>
  <c r="E40" i="6"/>
  <c r="E44" i="6" s="1"/>
  <c r="C40" i="6"/>
  <c r="C44" i="6" s="1"/>
  <c r="B40" i="6"/>
  <c r="B44" i="6" s="1"/>
  <c r="G24" i="6"/>
  <c r="G23" i="6"/>
  <c r="D20" i="6"/>
  <c r="D17" i="6" s="1"/>
  <c r="D40" i="6" s="1"/>
  <c r="D44" i="6" s="1"/>
  <c r="F17" i="6"/>
  <c r="E17" i="6"/>
  <c r="C17" i="6"/>
  <c r="B17" i="6"/>
  <c r="A5" i="6"/>
  <c r="A4" i="7" s="1"/>
  <c r="A4" i="6"/>
  <c r="A1" i="6"/>
  <c r="A1" i="10" s="1"/>
  <c r="G83" i="4"/>
  <c r="G80" i="4"/>
  <c r="G84" i="4" s="1"/>
  <c r="H79" i="4"/>
  <c r="E79" i="4"/>
  <c r="E78" i="4"/>
  <c r="H78" i="4" s="1"/>
  <c r="E77" i="4"/>
  <c r="H77" i="4" s="1"/>
  <c r="E76" i="4"/>
  <c r="H76" i="4" s="1"/>
  <c r="H75" i="4"/>
  <c r="E75" i="4"/>
  <c r="E74" i="4"/>
  <c r="H74" i="4" s="1"/>
  <c r="E73" i="4"/>
  <c r="H73" i="4" s="1"/>
  <c r="E71" i="4"/>
  <c r="H71" i="4" s="1"/>
  <c r="H70" i="4"/>
  <c r="E70" i="4"/>
  <c r="E69" i="4"/>
  <c r="H69" i="4" s="1"/>
  <c r="E67" i="4"/>
  <c r="H67" i="4" s="1"/>
  <c r="E66" i="4"/>
  <c r="H66" i="4" s="1"/>
  <c r="H65" i="4"/>
  <c r="E65" i="4"/>
  <c r="E64" i="4"/>
  <c r="H64" i="4" s="1"/>
  <c r="E63" i="4"/>
  <c r="H63" i="4" s="1"/>
  <c r="E62" i="4"/>
  <c r="H62" i="4" s="1"/>
  <c r="H61" i="4"/>
  <c r="E61" i="4"/>
  <c r="E60" i="4"/>
  <c r="E59" i="4"/>
  <c r="H59" i="4" s="1"/>
  <c r="E58" i="4"/>
  <c r="H58" i="4" s="1"/>
  <c r="E57" i="4"/>
  <c r="E56" i="4" s="1"/>
  <c r="G56" i="4"/>
  <c r="F56" i="4"/>
  <c r="F80" i="4" s="1"/>
  <c r="D56" i="4"/>
  <c r="C56" i="4"/>
  <c r="E55" i="4"/>
  <c r="H55" i="4" s="1"/>
  <c r="E54" i="4"/>
  <c r="H54" i="4" s="1"/>
  <c r="E53" i="4"/>
  <c r="H53" i="4" s="1"/>
  <c r="E52" i="4"/>
  <c r="H52" i="4" s="1"/>
  <c r="E51" i="4"/>
  <c r="H51" i="4" s="1"/>
  <c r="E50" i="4"/>
  <c r="H50" i="4" s="1"/>
  <c r="H49" i="4"/>
  <c r="E49" i="4"/>
  <c r="E48" i="4"/>
  <c r="H48" i="4" s="1"/>
  <c r="E47" i="4"/>
  <c r="H47" i="4" s="1"/>
  <c r="G46" i="4"/>
  <c r="F46" i="4"/>
  <c r="D46" i="4"/>
  <c r="D80" i="4" s="1"/>
  <c r="C46" i="4"/>
  <c r="C80" i="4" s="1"/>
  <c r="C83" i="4" s="1"/>
  <c r="E45" i="4"/>
  <c r="H45" i="4" s="1"/>
  <c r="E44" i="4"/>
  <c r="H44" i="4" s="1"/>
  <c r="H43" i="4"/>
  <c r="E43" i="4"/>
  <c r="E42" i="4"/>
  <c r="H42" i="4" s="1"/>
  <c r="E41" i="4"/>
  <c r="H41" i="4" s="1"/>
  <c r="E40" i="4"/>
  <c r="H40" i="4" s="1"/>
  <c r="E39" i="4"/>
  <c r="H39" i="4" s="1"/>
  <c r="E38" i="4"/>
  <c r="H38" i="4" s="1"/>
  <c r="E37" i="4"/>
  <c r="E36" i="4" s="1"/>
  <c r="G36" i="4"/>
  <c r="F36" i="4"/>
  <c r="D36" i="4"/>
  <c r="C36" i="4"/>
  <c r="E35" i="4"/>
  <c r="H35" i="4" s="1"/>
  <c r="E34" i="4"/>
  <c r="H34" i="4" s="1"/>
  <c r="E33" i="4"/>
  <c r="H33" i="4" s="1"/>
  <c r="E32" i="4"/>
  <c r="H32" i="4" s="1"/>
  <c r="E31" i="4"/>
  <c r="H31" i="4" s="1"/>
  <c r="E30" i="4"/>
  <c r="H30" i="4" s="1"/>
  <c r="H29" i="4"/>
  <c r="E29" i="4"/>
  <c r="E28" i="4"/>
  <c r="H28" i="4" s="1"/>
  <c r="E27" i="4"/>
  <c r="H27" i="4" s="1"/>
  <c r="G26" i="4"/>
  <c r="F26" i="4"/>
  <c r="D26" i="4"/>
  <c r="C26" i="4"/>
  <c r="E25" i="4"/>
  <c r="H25" i="4" s="1"/>
  <c r="E24" i="4"/>
  <c r="H24" i="4" s="1"/>
  <c r="H23" i="4"/>
  <c r="E23" i="4"/>
  <c r="E22" i="4"/>
  <c r="H22" i="4" s="1"/>
  <c r="E21" i="4"/>
  <c r="H21" i="4" s="1"/>
  <c r="E20" i="4"/>
  <c r="H20" i="4" s="1"/>
  <c r="E19" i="4"/>
  <c r="H19" i="4" s="1"/>
  <c r="E18" i="4"/>
  <c r="H18" i="4" s="1"/>
  <c r="E17" i="4"/>
  <c r="E16" i="4" s="1"/>
  <c r="G16" i="4"/>
  <c r="F16" i="4"/>
  <c r="D16" i="4"/>
  <c r="C16" i="4"/>
  <c r="E15" i="4"/>
  <c r="H15" i="4" s="1"/>
  <c r="E14" i="4"/>
  <c r="H14" i="4" s="1"/>
  <c r="E13" i="4"/>
  <c r="H13" i="4" s="1"/>
  <c r="E12" i="4"/>
  <c r="H12" i="4" s="1"/>
  <c r="E11" i="4"/>
  <c r="H11" i="4" s="1"/>
  <c r="E10" i="4"/>
  <c r="H10" i="4" s="1"/>
  <c r="H9" i="4"/>
  <c r="H8" i="4" s="1"/>
  <c r="E9" i="4"/>
  <c r="G8" i="4"/>
  <c r="F8" i="4"/>
  <c r="D8" i="4"/>
  <c r="C8" i="4"/>
  <c r="B5" i="4"/>
  <c r="B4" i="4"/>
  <c r="B1" i="4"/>
  <c r="F22" i="5"/>
  <c r="E22" i="5"/>
  <c r="B22" i="5"/>
  <c r="F19" i="5"/>
  <c r="E19" i="5"/>
  <c r="C19" i="5"/>
  <c r="C22" i="5" s="1"/>
  <c r="B19" i="5"/>
  <c r="D11" i="5"/>
  <c r="G11" i="5" s="1"/>
  <c r="D9" i="5"/>
  <c r="G9" i="5" s="1"/>
  <c r="A5" i="5"/>
  <c r="A4" i="5"/>
  <c r="A1" i="5"/>
  <c r="G22" i="3"/>
  <c r="F22" i="3"/>
  <c r="E22" i="3"/>
  <c r="D22" i="3"/>
  <c r="F15" i="3"/>
  <c r="H12" i="10" s="1"/>
  <c r="E15" i="3"/>
  <c r="G12" i="10" s="1"/>
  <c r="C15" i="3"/>
  <c r="C18" i="3" s="1"/>
  <c r="B15" i="3"/>
  <c r="B14" i="10" s="1"/>
  <c r="B12" i="10" s="1"/>
  <c r="F13" i="10" s="1"/>
  <c r="D14" i="3"/>
  <c r="G14" i="3" s="1"/>
  <c r="G13" i="3"/>
  <c r="D13" i="3"/>
  <c r="D12" i="3"/>
  <c r="G12" i="3" s="1"/>
  <c r="D11" i="3"/>
  <c r="G11" i="3" s="1"/>
  <c r="D10" i="3"/>
  <c r="G10" i="3" s="1"/>
  <c r="D9" i="3"/>
  <c r="G9" i="3" s="1"/>
  <c r="D8" i="3"/>
  <c r="G8" i="3" s="1"/>
  <c r="A5" i="3"/>
  <c r="A4" i="3"/>
  <c r="A1" i="3"/>
  <c r="C45" i="2"/>
  <c r="B45" i="2"/>
  <c r="C40" i="2"/>
  <c r="C44" i="2" s="1"/>
  <c r="G39" i="2"/>
  <c r="G38" i="2"/>
  <c r="G36" i="2"/>
  <c r="D36" i="2"/>
  <c r="G35" i="2"/>
  <c r="D35" i="2"/>
  <c r="G34" i="2"/>
  <c r="D34" i="2"/>
  <c r="G33" i="2"/>
  <c r="F32" i="2"/>
  <c r="G32" i="2" s="1"/>
  <c r="E32" i="2"/>
  <c r="D32" i="2"/>
  <c r="C32" i="2"/>
  <c r="B32" i="2"/>
  <c r="G29" i="2"/>
  <c r="D29" i="2"/>
  <c r="D28" i="2"/>
  <c r="E28" i="2" s="1"/>
  <c r="C22" i="2"/>
  <c r="B22" i="2"/>
  <c r="B40" i="2" s="1"/>
  <c r="B44" i="2" s="1"/>
  <c r="G17" i="2"/>
  <c r="F17" i="2"/>
  <c r="F45" i="2" s="1"/>
  <c r="E17" i="2"/>
  <c r="E45" i="2" s="1"/>
  <c r="C17" i="2"/>
  <c r="B17" i="2"/>
  <c r="D16" i="2"/>
  <c r="G15" i="2"/>
  <c r="D15" i="2"/>
  <c r="G14" i="2"/>
  <c r="D14" i="2"/>
  <c r="G13" i="2"/>
  <c r="D13" i="2"/>
  <c r="G12" i="2"/>
  <c r="D12" i="2"/>
  <c r="G11" i="2"/>
  <c r="D11" i="2"/>
  <c r="D10" i="2"/>
  <c r="D9" i="2"/>
  <c r="D8" i="2"/>
  <c r="D17" i="2" s="1"/>
  <c r="D45" i="2" s="1"/>
  <c r="D7" i="2"/>
  <c r="F28" i="2" l="1"/>
  <c r="E22" i="2"/>
  <c r="E40" i="2" s="1"/>
  <c r="E44" i="2" s="1"/>
  <c r="H46" i="4"/>
  <c r="D83" i="4"/>
  <c r="D84" i="4"/>
  <c r="F83" i="4"/>
  <c r="F84" i="4"/>
  <c r="F9" i="10"/>
  <c r="B16" i="10"/>
  <c r="B20" i="10" s="1"/>
  <c r="B24" i="10" s="1"/>
  <c r="H26" i="4"/>
  <c r="G15" i="3"/>
  <c r="G18" i="3" s="1"/>
  <c r="C41" i="9"/>
  <c r="C40" i="9"/>
  <c r="D11" i="9"/>
  <c r="G12" i="9"/>
  <c r="G11" i="9" s="1"/>
  <c r="E37" i="9"/>
  <c r="E7" i="9"/>
  <c r="G19" i="5"/>
  <c r="G22" i="5" s="1"/>
  <c r="F37" i="9"/>
  <c r="F7" i="9"/>
  <c r="H37" i="4"/>
  <c r="H36" i="4" s="1"/>
  <c r="D15" i="3"/>
  <c r="D18" i="3" s="1"/>
  <c r="G20" i="6"/>
  <c r="G17" i="6" s="1"/>
  <c r="G40" i="6" s="1"/>
  <c r="G44" i="6" s="1"/>
  <c r="E26" i="4"/>
  <c r="E46" i="4"/>
  <c r="E80" i="4" s="1"/>
  <c r="E83" i="4" s="1"/>
  <c r="D22" i="2"/>
  <c r="D40" i="2" s="1"/>
  <c r="D44" i="2" s="1"/>
  <c r="B18" i="3"/>
  <c r="C10" i="10"/>
  <c r="C8" i="10" s="1"/>
  <c r="D10" i="10"/>
  <c r="D8" i="10" s="1"/>
  <c r="G16" i="7"/>
  <c r="G30" i="7" s="1"/>
  <c r="E18" i="3"/>
  <c r="H17" i="4"/>
  <c r="H16" i="4" s="1"/>
  <c r="H57" i="4"/>
  <c r="H56" i="4" s="1"/>
  <c r="E8" i="4"/>
  <c r="D19" i="5"/>
  <c r="D22" i="5" s="1"/>
  <c r="F18" i="3"/>
  <c r="D37" i="9" l="1"/>
  <c r="D40" i="9" s="1"/>
  <c r="D7" i="9"/>
  <c r="G37" i="9"/>
  <c r="G40" i="9" s="1"/>
  <c r="G7" i="9"/>
  <c r="D16" i="10"/>
  <c r="D20" i="10" s="1"/>
  <c r="D24" i="10" s="1"/>
  <c r="C16" i="10"/>
  <c r="C20" i="10" s="1"/>
  <c r="C24" i="10" s="1"/>
  <c r="G9" i="10"/>
  <c r="F41" i="9"/>
  <c r="F40" i="9"/>
  <c r="H80" i="4"/>
  <c r="H83" i="4" s="1"/>
  <c r="E41" i="9"/>
  <c r="E40" i="9"/>
  <c r="G28" i="2"/>
  <c r="G22" i="2" s="1"/>
  <c r="G40" i="2" s="1"/>
  <c r="F22" i="2"/>
  <c r="F40" i="2" s="1"/>
  <c r="H8" i="10" l="1"/>
  <c r="F44" i="2"/>
  <c r="H15" i="10" l="1"/>
  <c r="I15" i="10" s="1"/>
  <c r="H9" i="10"/>
</calcChain>
</file>

<file path=xl/sharedStrings.xml><?xml version="1.0" encoding="utf-8"?>
<sst xmlns="http://schemas.openxmlformats.org/spreadsheetml/2006/main" count="311" uniqueCount="225">
  <si>
    <t>OPD SALUD DE TLAXCALA</t>
  </si>
  <si>
    <t>TOTAL</t>
  </si>
  <si>
    <t>DIRECCIÓN GENERAL</t>
  </si>
  <si>
    <t>DIRECCIÓN DE ADMINISTRACIÓN</t>
  </si>
  <si>
    <t>DIRECCIÓN DE ATENCIÓN ESPECIALIZADA A LA SALUD</t>
  </si>
  <si>
    <t>DIRECCIÓN DE ATENCIÓN PRIMARIA A LA SALUD</t>
  </si>
  <si>
    <t>DIRECCIÓN DE INFRAESTRUCTURA Y DESARROLLO</t>
  </si>
  <si>
    <t>COMISIÓN ESTATAL PARA LA PROTECCIÓN CONTRA RIESGOS SANITARIOS TLAXCALA</t>
  </si>
  <si>
    <t>Identificación de Crédito o Instrumento</t>
  </si>
  <si>
    <t>Contratación / Colocación</t>
  </si>
  <si>
    <t>Amortización</t>
  </si>
  <si>
    <t xml:space="preserve">Endeudamiento Neto </t>
  </si>
  <si>
    <t>Créditos Bancarios</t>
  </si>
  <si>
    <t>Total Créditos Bancarios</t>
  </si>
  <si>
    <t>Otros Instrumentos de Deuda</t>
  </si>
  <si>
    <t>Total Otros Instrumentos de Deuda</t>
  </si>
  <si>
    <t>Devengado</t>
  </si>
  <si>
    <t>Pagado</t>
  </si>
  <si>
    <t>Total de Intereses de Créditos Bancarios</t>
  </si>
  <si>
    <t>Total de Intereses de Otros Instrumentos de Deuda</t>
  </si>
  <si>
    <t>Concepto</t>
  </si>
  <si>
    <t>Descripción</t>
  </si>
  <si>
    <t>Importe</t>
  </si>
  <si>
    <t>Municipio</t>
  </si>
  <si>
    <t>SIS</t>
  </si>
  <si>
    <t>Nombre del Proyecto Programa</t>
  </si>
  <si>
    <t>------</t>
  </si>
  <si>
    <t>-----------------------------</t>
  </si>
  <si>
    <t>DIRECCIÓN DE ASUNTOS JURÍDICOS</t>
  </si>
  <si>
    <t>(Cifras en Pesos)</t>
  </si>
  <si>
    <t>Rubro de Ingresos / Fuente de Financiamiento</t>
  </si>
  <si>
    <t xml:space="preserve">Ingreso </t>
  </si>
  <si>
    <t xml:space="preserve">Estimado </t>
  </si>
  <si>
    <t>Ampliaciones/
(Reducciones)</t>
  </si>
  <si>
    <t xml:space="preserve">Modificado </t>
  </si>
  <si>
    <t xml:space="preserve">Devengado </t>
  </si>
  <si>
    <t xml:space="preserve">Recaudado </t>
  </si>
  <si>
    <t>Diferencia</t>
  </si>
  <si>
    <t>Ingresos excedentes</t>
  </si>
  <si>
    <t>Impuestos</t>
  </si>
  <si>
    <t>Derechos</t>
  </si>
  <si>
    <t>Productos</t>
  </si>
  <si>
    <t>Aprovechamientos</t>
  </si>
  <si>
    <t>Cuotas y Aportaciones de Seguridad Social</t>
  </si>
  <si>
    <t>Contribuciones de Mejoras</t>
  </si>
  <si>
    <t>Ingresos por Ventas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</si>
  <si>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</si>
  <si>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Jubiliaciones</t>
  </si>
  <si>
    <t>Ingresos Derivados de Financiamientos</t>
  </si>
  <si>
    <t xml:space="preserve">Total </t>
  </si>
  <si>
    <t>Ingresos del Poder Ejecutivo Federal o Estatal y de los Municipios</t>
  </si>
  <si>
    <t>Ingresos de los Entes Publicos de los Poderes Legislativo y Judicial, de los Organos Autonomos y del Sector Paraestatal o Paramunicipal, así como de las Empresas Productivas del Estado</t>
  </si>
  <si>
    <t>Ingresos Derivados de Financiamiento</t>
  </si>
  <si>
    <t>Estado Analítico del Ejercicio del Presupuesto de Egresos</t>
  </si>
  <si>
    <t>Clasificación Administrativa</t>
  </si>
  <si>
    <t>Estado Analítico de Ingresos</t>
  </si>
  <si>
    <t xml:space="preserve">Aprobado </t>
  </si>
  <si>
    <t xml:space="preserve">Ampliaciones/
(Reducciones) </t>
  </si>
  <si>
    <t xml:space="preserve">Pagado </t>
  </si>
  <si>
    <t>Subejercicio</t>
  </si>
  <si>
    <t>Total del Egreso</t>
  </si>
  <si>
    <t>Clasificación Económica (por Tipo de Gasto)</t>
  </si>
  <si>
    <t>Gasto Corriente</t>
  </si>
  <si>
    <t>Participaciones</t>
  </si>
  <si>
    <t>Pensiones y Jubilaciones</t>
  </si>
  <si>
    <t>Gasto de Capital</t>
  </si>
  <si>
    <t>Amortización de la Deuda y Disminución de Pasivos</t>
  </si>
  <si>
    <t>Seguridad Social</t>
  </si>
  <si>
    <t>Previsiones</t>
  </si>
  <si>
    <t>Servicios Oficiales</t>
  </si>
  <si>
    <t>Otros Servicios Generales</t>
  </si>
  <si>
    <t>Ayudas Sociales</t>
  </si>
  <si>
    <t>Donativos</t>
  </si>
  <si>
    <t>Bienes Inmuebles</t>
  </si>
  <si>
    <t>Activos Intangibles</t>
  </si>
  <si>
    <t>Otras Inversiones Financieras</t>
  </si>
  <si>
    <t>Aportaciones</t>
  </si>
  <si>
    <t>Convenios</t>
  </si>
  <si>
    <t>Apoyos Financieros</t>
  </si>
  <si>
    <t>Servicios Personales</t>
  </si>
  <si>
    <t>Servicios Generales</t>
  </si>
  <si>
    <t>Deuda Publica</t>
  </si>
  <si>
    <t>Inversiones Financieras Y Otras Provisiones</t>
  </si>
  <si>
    <t>Remuneraciones Adicionales y Especiales</t>
  </si>
  <si>
    <t>Materiales y Suministros</t>
  </si>
  <si>
    <t>Alimentos y Utensilios</t>
  </si>
  <si>
    <t>Combustibles, Lubricantes y Aditivos</t>
  </si>
  <si>
    <t>Materiales y Suministros para Seguridad</t>
  </si>
  <si>
    <t>Herramientas, Refacciones y Accesorios Menores</t>
  </si>
  <si>
    <t xml:space="preserve">Egresos </t>
  </si>
  <si>
    <t xml:space="preserve">Clasificación por Objeto del Gasto (Capítulo y Concepto) </t>
  </si>
  <si>
    <t>Materiales de Administración, Emisión de Documentos y Artículos Oficiales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</si>
  <si>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</si>
  <si>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</si>
  <si>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</si>
  <si>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Vestuario, Blancos, Prendas de Protección y Artículos Deportivos</t>
  </si>
  <si>
    <t>Servicios Básicos</t>
  </si>
  <si>
    <t>Activos Biológicos</t>
  </si>
  <si>
    <t>Inversión Publica</t>
  </si>
  <si>
    <t>Remuneraciones al Personal de Carácter Permanente</t>
  </si>
  <si>
    <t>Remuneraciones al Personal de Carácter Transitorio</t>
  </si>
  <si>
    <t>Otras Prestaciones Sociales y Económicas</t>
  </si>
  <si>
    <t>Pago de Estímulos a Servidores Públicos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</si>
  <si>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</si>
  <si>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</si>
  <si>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</si>
  <si>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</si>
  <si>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</si>
  <si>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</si>
  <si>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Transferencias Internas y Asignaciones al Sector Publico</t>
  </si>
  <si>
    <t>Transferencias al Resto del Sector Publico</t>
  </si>
  <si>
    <t>Subsidios y Subvenciones</t>
  </si>
  <si>
    <t>Transferencias a Fideicomisos, Mandatos y Otros Análogos</t>
  </si>
  <si>
    <t>Transferencias a la Seguridad Social</t>
  </si>
  <si>
    <t>Transferencias al Exterior</t>
  </si>
  <si>
    <t>Bienes Muebles, Inmuebles e Intangibles</t>
  </si>
  <si>
    <t>Transferencias, Asignaciones, Subsidios y Otras Ayudas</t>
  </si>
  <si>
    <t>Mobiliario y Equipo de Administración</t>
  </si>
  <si>
    <t>Mobiliario y Equipo Educacional y Recreativo</t>
  </si>
  <si>
    <t>Equipo e Instrumental Medico y de Laboratorio</t>
  </si>
  <si>
    <t>Vehículos y Equipo de Transporte</t>
  </si>
  <si>
    <t>Equipo de Defensa y Seguridad</t>
  </si>
  <si>
    <t>Maquinaria, Otros Equipos y Herramientas</t>
  </si>
  <si>
    <t>Obra Publica en Bienes de Dominio Publico</t>
  </si>
  <si>
    <t>Obra Publica en Bienes Propios</t>
  </si>
  <si>
    <t>Proyectos Productivos y Acciones de Fomento</t>
  </si>
  <si>
    <t>Inversiones para el Fomento de Actividades Productivas</t>
  </si>
  <si>
    <t>Acciones y Participaciones de Capital</t>
  </si>
  <si>
    <t>Compra de Títulos y Valores</t>
  </si>
  <si>
    <t>Concesión de Prestamos</t>
  </si>
  <si>
    <t>Inversiones en Fideicomisos, Mandatos y Otros Análogos</t>
  </si>
  <si>
    <t>Provisiones para Contingencias y Otras Erogaciones Especiales</t>
  </si>
  <si>
    <t>Participaciones y Aportaciones</t>
  </si>
  <si>
    <t>Amortización de la Deuda Publica</t>
  </si>
  <si>
    <t>Intereses de la Deuda Publica</t>
  </si>
  <si>
    <t>Comisiones de la Deuda Publica</t>
  </si>
  <si>
    <t>Gastos de la Deuda Publica</t>
  </si>
  <si>
    <t>Costo por Coberturas</t>
  </si>
  <si>
    <t>Adeudos de Ejercicios Fiscales Anteriores (Adefas)</t>
  </si>
  <si>
    <t>Gobierno</t>
  </si>
  <si>
    <t>Legislación</t>
  </si>
  <si>
    <t>Justicia</t>
  </si>
  <si>
    <t>Relaciones Exteriores</t>
  </si>
  <si>
    <t>Seguridad Nacional</t>
  </si>
  <si>
    <t>Desarrollo Social</t>
  </si>
  <si>
    <t>Protección Ambiental</t>
  </si>
  <si>
    <t>Salud</t>
  </si>
  <si>
    <t>Educación</t>
  </si>
  <si>
    <t>Protección Social</t>
  </si>
  <si>
    <t>Otros Asuntos Sociales</t>
  </si>
  <si>
    <t>Desarrollo Económico</t>
  </si>
  <si>
    <t>Transporte</t>
  </si>
  <si>
    <t>Comunicaciones</t>
  </si>
  <si>
    <t>Turismo</t>
  </si>
  <si>
    <t>Otras</t>
  </si>
  <si>
    <t>Coordinación de la Política de Gobierno</t>
  </si>
  <si>
    <t>Asuntos Financieros y Hacendarios</t>
  </si>
  <si>
    <t>Asuntos de Orden Público y de Seguridad Interior</t>
  </si>
  <si>
    <t>Vivienda y Servicios a la Comunidad</t>
  </si>
  <si>
    <t>Recreación, Cultura y Otras Manifestaciones Sociales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</si>
  <si>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</si>
  <si>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</si>
  <si>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</si>
  <si>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</si>
  <si>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Ciencia, Tecnología e Innovación</t>
  </si>
  <si>
    <t>Otras Industrias y Otros Asuntos Económicos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</si>
  <si>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</si>
  <si>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</si>
  <si>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</si>
  <si>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</si>
  <si>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Clasificación Funcional (Finalidad y Función)</t>
  </si>
  <si>
    <t>Endeudamiento Neto</t>
  </si>
  <si>
    <t xml:space="preserve">Intereses de la Deuda </t>
  </si>
  <si>
    <t>Programas</t>
  </si>
  <si>
    <t>Otros Subsidios</t>
  </si>
  <si>
    <t>Específicos</t>
  </si>
  <si>
    <t>Operaciones Ajenas</t>
  </si>
  <si>
    <t>Compromisos</t>
  </si>
  <si>
    <t>Desastres Naturales</t>
  </si>
  <si>
    <t>Obligaciones</t>
  </si>
  <si>
    <t>Gasto Federalizado</t>
  </si>
  <si>
    <t>Subsidios: Sector Social y Privado o Entidades Federativas y Municipios</t>
  </si>
  <si>
    <t>Sujetos a Reglas de Operación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</si>
  <si>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</si>
  <si>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</si>
  <si>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</si>
  <si>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</si>
  <si>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</si>
  <si>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</si>
  <si>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</si>
  <si>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</si>
  <si>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</si>
  <si>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</si>
  <si>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</si>
  <si>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Obligaciones de cumplimiento de resolución jurisdiccional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</si>
  <si>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</si>
  <si>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</si>
  <si>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</si>
  <si>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</si>
  <si>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</si>
  <si>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</si>
  <si>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</si>
  <si>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</si>
  <si>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Gasto por Categoría Programática</t>
  </si>
  <si>
    <t>Indicadores De Postura Fiscal</t>
  </si>
  <si>
    <t>Indicadores de Postura Fiscal</t>
  </si>
  <si>
    <t>Estimado/
Aprobado</t>
  </si>
  <si>
    <t>Recaudado/
Pagado</t>
  </si>
  <si>
    <t>I. Ingresos Presupuestarios</t>
  </si>
  <si>
    <t>II. Egresos Presupuestarios</t>
  </si>
  <si>
    <t xml:space="preserve">C. Financiamiento Neto </t>
  </si>
  <si>
    <t>A. Financiamiento</t>
  </si>
  <si>
    <t>B.  Amortización de la deuda</t>
  </si>
  <si>
    <t xml:space="preserve">1. Ingresos del Gobierno de la Entidad Federativa </t>
  </si>
  <si>
    <t xml:space="preserve">2. Ingresos del Sector Paraestatal </t>
  </si>
  <si>
    <t>3. Egresos del Gobierno de la Entidad Federativa</t>
  </si>
  <si>
    <t>4. Egresos del Sector Paraestatal</t>
  </si>
  <si>
    <t>III. Balance Presupuestario (Superávit o Déficit) (III = I - II)</t>
  </si>
  <si>
    <t>III. Balance presupuestario (Superávit o Déficit)</t>
  </si>
  <si>
    <t>IV. Intereses, Comisiones y Gastos de la Deuda</t>
  </si>
  <si>
    <t>V. Balance Primario ( Superávit o Déficit) (V= III + IV)</t>
  </si>
  <si>
    <t>Programas y Proyectos de Inversión</t>
  </si>
  <si>
    <t>Del 01 de ENERO de 2025 al 31 de DICIEMBRE de 2025</t>
  </si>
  <si>
    <t>comprometido / laudos y obra</t>
  </si>
  <si>
    <t>PTTO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</si>
</sst>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  <numFmt numFmtId="166" formatCode="_-* #,##0.0000_-;\-* #,##0.0000_-;_-* &quot;-&quot;??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0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rgb="FF9C6500"/>
      <name val="Calibri"/>
      <family val="2"/>
      <scheme val="minor"/>
    </font>
    <font>
      <b/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Calibri"/>
      <family val="2"/>
      <scheme val="minor"/>
    </font>
    <font>
      <sz val="5"/>
      <color theme="1"/>
      <name val="Arial"/>
      <family val="2"/>
    </font>
    <font>
      <b/>
      <sz val="5"/>
      <color theme="1"/>
      <name val="Arial"/>
      <family val="2"/>
    </font>
    <font>
      <sz val="8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6325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30000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7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/>
    <xf numFmtId="164" fontId="21" fillId="0" borderId="0"/>
    <xf numFmtId="43" fontId="1" fillId="0" borderId="0" applyFont="0" applyFill="0" applyBorder="0" applyAlignment="0" applyProtection="0"/>
    <xf numFmtId="0" fontId="1" fillId="0" borderId="0"/>
    <xf numFmtId="43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</cellStyleXfs>
  <cellXfs count="169">
    <xf numFmtId="0" fontId="0" fillId="0" borderId="0" xfId="0"/>
    <xf numFmtId="0" fontId="18" fillId="0" borderId="0" xfId="0" applyFont="1"/>
    <xf numFmtId="0" fontId="18" fillId="34" borderId="0" xfId="0" applyFont="1" applyFill="1"/>
    <xf numFmtId="0" fontId="18" fillId="34" borderId="21" xfId="0" applyFont="1" applyFill="1" applyBorder="1"/>
    <xf numFmtId="0" fontId="22" fillId="34" borderId="21" xfId="0" applyFont="1" applyFill="1" applyBorder="1"/>
    <xf numFmtId="0" fontId="20" fillId="33" borderId="21" xfId="0" applyFont="1" applyFill="1" applyBorder="1" applyAlignment="1">
      <alignment horizontal="center"/>
    </xf>
    <xf numFmtId="43" fontId="18" fillId="0" borderId="0" xfId="1" applyFont="1"/>
    <xf numFmtId="3" fontId="18" fillId="0" borderId="0" xfId="0" applyNumberFormat="1" applyFont="1"/>
    <xf numFmtId="165" fontId="18" fillId="34" borderId="21" xfId="45" applyNumberFormat="1" applyFont="1" applyFill="1" applyBorder="1" applyAlignment="1">
      <alignment horizontal="right" vertical="center" wrapText="1"/>
    </xf>
    <xf numFmtId="0" fontId="20" fillId="35" borderId="21" xfId="0" applyFont="1" applyFill="1" applyBorder="1" applyAlignment="1">
      <alignment horizontal="center" vertical="center" wrapText="1"/>
    </xf>
    <xf numFmtId="4" fontId="18" fillId="0" borderId="0" xfId="0" applyNumberFormat="1" applyFont="1"/>
    <xf numFmtId="0" fontId="20" fillId="35" borderId="21" xfId="0" applyFont="1" applyFill="1" applyBorder="1" applyAlignment="1">
      <alignment horizontal="center" vertical="center"/>
    </xf>
    <xf numFmtId="0" fontId="18" fillId="34" borderId="21" xfId="0" applyFont="1" applyFill="1" applyBorder="1" applyAlignment="1">
      <alignment horizontal="justify" vertical="center" wrapText="1"/>
    </xf>
    <xf numFmtId="0" fontId="18" fillId="34" borderId="21" xfId="0" applyFont="1" applyFill="1" applyBorder="1" applyAlignment="1">
      <alignment horizontal="right" vertical="center" wrapText="1"/>
    </xf>
    <xf numFmtId="0" fontId="23" fillId="34" borderId="21" xfId="0" applyFont="1" applyFill="1" applyBorder="1" applyAlignment="1">
      <alignment horizontal="justify" vertical="center" wrapText="1"/>
    </xf>
    <xf numFmtId="165" fontId="18" fillId="34" borderId="21" xfId="0" applyNumberFormat="1" applyFont="1" applyFill="1" applyBorder="1" applyAlignment="1">
      <alignment horizontal="right" vertical="center" wrapText="1"/>
    </xf>
    <xf numFmtId="0" fontId="23" fillId="34" borderId="21" xfId="0" applyFont="1" applyFill="1" applyBorder="1" applyAlignment="1">
      <alignment horizontal="left" vertical="center" wrapText="1" indent="1"/>
    </xf>
    <xf numFmtId="0" fontId="18" fillId="34" borderId="21" xfId="0" applyFont="1" applyFill="1" applyBorder="1" applyAlignment="1">
      <alignment horizontal="left" vertical="center" wrapText="1" indent="2"/>
    </xf>
    <xf numFmtId="0" fontId="18" fillId="34" borderId="21" xfId="0" applyFont="1" applyFill="1" applyBorder="1" applyAlignment="1">
      <alignment horizontal="center"/>
    </xf>
    <xf numFmtId="0" fontId="18" fillId="34" borderId="21" xfId="0" applyFont="1" applyFill="1" applyBorder="1" applyAlignment="1">
      <alignment horizontal="right"/>
    </xf>
    <xf numFmtId="0" fontId="18" fillId="0" borderId="0" xfId="0" applyFont="1" applyAlignment="1">
      <alignment horizontal="right"/>
    </xf>
    <xf numFmtId="166" fontId="18" fillId="0" borderId="0" xfId="1" applyNumberFormat="1" applyFont="1"/>
    <xf numFmtId="43" fontId="23" fillId="0" borderId="0" xfId="1" applyFont="1"/>
    <xf numFmtId="0" fontId="23" fillId="0" borderId="0" xfId="0" applyFont="1"/>
    <xf numFmtId="43" fontId="18" fillId="0" borderId="0" xfId="0" applyNumberFormat="1" applyFont="1"/>
    <xf numFmtId="0" fontId="19" fillId="0" borderId="0" xfId="0" applyFont="1"/>
    <xf numFmtId="165" fontId="19" fillId="0" borderId="0" xfId="0" applyNumberFormat="1" applyFont="1"/>
    <xf numFmtId="4" fontId="19" fillId="0" borderId="0" xfId="0" applyNumberFormat="1" applyFont="1"/>
    <xf numFmtId="3" fontId="19" fillId="0" borderId="0" xfId="0" applyNumberFormat="1" applyFont="1"/>
    <xf numFmtId="0" fontId="19" fillId="0" borderId="21" xfId="0" applyFont="1" applyBorder="1"/>
    <xf numFmtId="0" fontId="20" fillId="33" borderId="40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vertical="center" wrapText="1"/>
    </xf>
    <xf numFmtId="0" fontId="18" fillId="0" borderId="12" xfId="0" applyFont="1" applyBorder="1" applyAlignment="1">
      <alignment horizontal="right" vertical="center" wrapText="1"/>
    </xf>
    <xf numFmtId="3" fontId="18" fillId="0" borderId="12" xfId="0" applyNumberFormat="1" applyFont="1" applyBorder="1" applyAlignment="1">
      <alignment horizontal="right" vertical="center" wrapText="1"/>
    </xf>
    <xf numFmtId="4" fontId="18" fillId="0" borderId="12" xfId="0" applyNumberFormat="1" applyFont="1" applyBorder="1" applyAlignment="1">
      <alignment horizontal="right" vertical="center" wrapText="1"/>
    </xf>
    <xf numFmtId="0" fontId="27" fillId="0" borderId="10" xfId="0" applyFont="1" applyBorder="1" applyAlignment="1">
      <alignment horizontal="center" vertical="center" wrapText="1"/>
    </xf>
    <xf numFmtId="3" fontId="27" fillId="0" borderId="10" xfId="0" applyNumberFormat="1" applyFont="1" applyBorder="1" applyAlignment="1">
      <alignment horizontal="right" vertical="center" wrapText="1"/>
    </xf>
    <xf numFmtId="0" fontId="18" fillId="0" borderId="0" xfId="0" applyFont="1" applyAlignment="1">
      <alignment wrapText="1"/>
    </xf>
    <xf numFmtId="0" fontId="20" fillId="33" borderId="11" xfId="0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vertical="center" wrapText="1"/>
    </xf>
    <xf numFmtId="3" fontId="23" fillId="0" borderId="12" xfId="0" applyNumberFormat="1" applyFont="1" applyBorder="1" applyAlignment="1">
      <alignment horizontal="right" vertical="center" wrapText="1"/>
    </xf>
    <xf numFmtId="0" fontId="18" fillId="0" borderId="12" xfId="0" applyFont="1" applyBorder="1" applyAlignment="1">
      <alignment horizontal="left" vertical="center" wrapText="1" indent="2"/>
    </xf>
    <xf numFmtId="3" fontId="27" fillId="0" borderId="11" xfId="0" applyNumberFormat="1" applyFont="1" applyBorder="1" applyAlignment="1">
      <alignment horizontal="right" vertical="center" wrapText="1"/>
    </xf>
    <xf numFmtId="3" fontId="27" fillId="0" borderId="17" xfId="0" applyNumberFormat="1" applyFont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right" wrapText="1"/>
    </xf>
    <xf numFmtId="4" fontId="27" fillId="0" borderId="10" xfId="0" applyNumberFormat="1" applyFont="1" applyBorder="1" applyAlignment="1">
      <alignment horizontal="right" vertical="center" wrapText="1"/>
    </xf>
    <xf numFmtId="0" fontId="20" fillId="33" borderId="21" xfId="0" applyFont="1" applyFill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right" wrapText="1"/>
    </xf>
    <xf numFmtId="4" fontId="18" fillId="0" borderId="12" xfId="0" applyNumberFormat="1" applyFont="1" applyBorder="1" applyAlignment="1">
      <alignment horizontal="right" wrapText="1"/>
    </xf>
    <xf numFmtId="0" fontId="27" fillId="0" borderId="10" xfId="0" applyFont="1" applyBorder="1" applyAlignment="1">
      <alignment horizontal="left" vertical="center" wrapText="1" indent="3"/>
    </xf>
    <xf numFmtId="0" fontId="20" fillId="33" borderId="13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right" wrapText="1"/>
    </xf>
    <xf numFmtId="0" fontId="23" fillId="0" borderId="17" xfId="0" applyFont="1" applyBorder="1" applyAlignment="1">
      <alignment vertical="center" wrapText="1"/>
    </xf>
    <xf numFmtId="3" fontId="23" fillId="0" borderId="12" xfId="0" applyNumberFormat="1" applyFont="1" applyBorder="1" applyAlignment="1">
      <alignment horizontal="right" wrapText="1"/>
    </xf>
    <xf numFmtId="0" fontId="18" fillId="0" borderId="19" xfId="0" applyFont="1" applyBorder="1" applyAlignment="1">
      <alignment horizontal="left" vertical="center" wrapText="1" indent="2"/>
    </xf>
    <xf numFmtId="0" fontId="23" fillId="0" borderId="19" xfId="0" applyFont="1" applyBorder="1" applyAlignment="1">
      <alignment vertical="center" wrapText="1"/>
    </xf>
    <xf numFmtId="3" fontId="23" fillId="0" borderId="22" xfId="0" applyNumberFormat="1" applyFont="1" applyBorder="1" applyAlignment="1">
      <alignment horizontal="right" wrapText="1"/>
    </xf>
    <xf numFmtId="4" fontId="23" fillId="0" borderId="23" xfId="0" applyNumberFormat="1" applyFont="1" applyBorder="1" applyAlignment="1">
      <alignment horizontal="right" wrapText="1"/>
    </xf>
    <xf numFmtId="3" fontId="23" fillId="0" borderId="23" xfId="0" applyNumberFormat="1" applyFont="1" applyBorder="1" applyAlignment="1">
      <alignment horizontal="right" wrapText="1"/>
    </xf>
    <xf numFmtId="3" fontId="23" fillId="0" borderId="24" xfId="0" applyNumberFormat="1" applyFont="1" applyBorder="1" applyAlignment="1">
      <alignment horizontal="right" wrapText="1"/>
    </xf>
    <xf numFmtId="0" fontId="23" fillId="0" borderId="17" xfId="0" applyFont="1" applyBorder="1" applyAlignment="1">
      <alignment vertical="center"/>
    </xf>
    <xf numFmtId="0" fontId="23" fillId="0" borderId="12" xfId="0" applyFont="1" applyBorder="1" applyAlignment="1">
      <alignment horizontal="right" wrapText="1"/>
    </xf>
    <xf numFmtId="0" fontId="18" fillId="0" borderId="19" xfId="0" applyFont="1" applyBorder="1" applyAlignment="1">
      <alignment horizontal="left" vertical="center" indent="2"/>
    </xf>
    <xf numFmtId="0" fontId="23" fillId="0" borderId="19" xfId="0" applyFont="1" applyBorder="1" applyAlignment="1">
      <alignment vertical="center"/>
    </xf>
    <xf numFmtId="0" fontId="18" fillId="0" borderId="20" xfId="0" applyFont="1" applyBorder="1" applyAlignment="1">
      <alignment horizontal="left" vertical="center" wrapText="1" indent="2"/>
    </xf>
    <xf numFmtId="0" fontId="23" fillId="0" borderId="19" xfId="0" applyFont="1" applyBorder="1" applyAlignment="1">
      <alignment horizontal="left" vertical="center" indent="2"/>
    </xf>
    <xf numFmtId="0" fontId="18" fillId="0" borderId="19" xfId="0" applyFont="1" applyBorder="1" applyAlignment="1">
      <alignment horizontal="left" vertical="center" indent="4"/>
    </xf>
    <xf numFmtId="165" fontId="18" fillId="0" borderId="12" xfId="1" applyNumberFormat="1" applyFont="1" applyBorder="1" applyAlignment="1">
      <alignment horizontal="right" wrapText="1"/>
    </xf>
    <xf numFmtId="0" fontId="20" fillId="35" borderId="21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3" fontId="19" fillId="0" borderId="12" xfId="0" applyNumberFormat="1" applyFont="1" applyBorder="1" applyAlignment="1">
      <alignment horizontal="right" wrapText="1"/>
    </xf>
    <xf numFmtId="4" fontId="29" fillId="0" borderId="10" xfId="0" applyNumberFormat="1" applyFont="1" applyBorder="1" applyAlignment="1">
      <alignment horizontal="right" vertical="center" wrapText="1"/>
    </xf>
    <xf numFmtId="0" fontId="30" fillId="0" borderId="0" xfId="0" applyFont="1"/>
    <xf numFmtId="0" fontId="31" fillId="0" borderId="0" xfId="0" applyFont="1"/>
    <xf numFmtId="0" fontId="32" fillId="0" borderId="0" xfId="0" applyFont="1"/>
    <xf numFmtId="165" fontId="32" fillId="0" borderId="0" xfId="0" applyNumberFormat="1" applyFont="1"/>
    <xf numFmtId="4" fontId="32" fillId="0" borderId="0" xfId="0" applyNumberFormat="1" applyFont="1"/>
    <xf numFmtId="3" fontId="32" fillId="0" borderId="0" xfId="0" applyNumberFormat="1" applyFont="1"/>
    <xf numFmtId="3" fontId="18" fillId="36" borderId="12" xfId="0" applyNumberFormat="1" applyFont="1" applyFill="1" applyBorder="1" applyAlignment="1">
      <alignment horizontal="right" vertical="center" wrapText="1"/>
    </xf>
    <xf numFmtId="4" fontId="18" fillId="36" borderId="12" xfId="0" applyNumberFormat="1" applyFont="1" applyFill="1" applyBorder="1" applyAlignment="1">
      <alignment horizontal="right" vertical="center" wrapText="1"/>
    </xf>
    <xf numFmtId="3" fontId="27" fillId="0" borderId="21" xfId="0" applyNumberFormat="1" applyFont="1" applyBorder="1" applyAlignment="1">
      <alignment horizontal="right" vertical="center" wrapText="1"/>
    </xf>
    <xf numFmtId="0" fontId="27" fillId="0" borderId="36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left" vertical="center" wrapText="1"/>
    </xf>
    <xf numFmtId="0" fontId="27" fillId="0" borderId="33" xfId="0" applyFont="1" applyBorder="1" applyAlignment="1">
      <alignment horizontal="left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6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3" fontId="20" fillId="33" borderId="25" xfId="0" applyNumberFormat="1" applyFont="1" applyFill="1" applyBorder="1" applyAlignment="1">
      <alignment horizontal="center" vertical="center"/>
    </xf>
    <xf numFmtId="3" fontId="20" fillId="33" borderId="26" xfId="0" applyNumberFormat="1" applyFont="1" applyFill="1" applyBorder="1" applyAlignment="1">
      <alignment horizontal="center" vertical="center"/>
    </xf>
    <xf numFmtId="3" fontId="20" fillId="33" borderId="27" xfId="0" applyNumberFormat="1" applyFont="1" applyFill="1" applyBorder="1" applyAlignment="1">
      <alignment horizontal="center" vertical="center"/>
    </xf>
    <xf numFmtId="3" fontId="20" fillId="33" borderId="28" xfId="0" applyNumberFormat="1" applyFont="1" applyFill="1" applyBorder="1" applyAlignment="1">
      <alignment horizontal="center" vertical="center"/>
    </xf>
    <xf numFmtId="3" fontId="20" fillId="33" borderId="0" xfId="0" applyNumberFormat="1" applyFont="1" applyFill="1" applyAlignment="1">
      <alignment horizontal="center" vertical="center"/>
    </xf>
    <xf numFmtId="3" fontId="20" fillId="33" borderId="29" xfId="0" applyNumberFormat="1" applyFont="1" applyFill="1" applyBorder="1" applyAlignment="1">
      <alignment horizontal="center" vertical="center"/>
    </xf>
    <xf numFmtId="3" fontId="20" fillId="33" borderId="30" xfId="0" applyNumberFormat="1" applyFont="1" applyFill="1" applyBorder="1" applyAlignment="1">
      <alignment horizontal="center" vertical="center"/>
    </xf>
    <xf numFmtId="3" fontId="20" fillId="33" borderId="31" xfId="0" applyNumberFormat="1" applyFont="1" applyFill="1" applyBorder="1" applyAlignment="1">
      <alignment horizontal="center" vertical="center"/>
    </xf>
    <xf numFmtId="3" fontId="20" fillId="33" borderId="32" xfId="0" applyNumberFormat="1" applyFont="1" applyFill="1" applyBorder="1" applyAlignment="1">
      <alignment horizontal="center" vertical="center"/>
    </xf>
    <xf numFmtId="3" fontId="27" fillId="0" borderId="11" xfId="0" applyNumberFormat="1" applyFont="1" applyBorder="1" applyAlignment="1">
      <alignment horizontal="right" vertical="center" wrapText="1"/>
    </xf>
    <xf numFmtId="3" fontId="27" fillId="0" borderId="13" xfId="0" applyNumberFormat="1" applyFont="1" applyBorder="1" applyAlignment="1">
      <alignment horizontal="right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20" fillId="33" borderId="41" xfId="0" applyFont="1" applyFill="1" applyBorder="1" applyAlignment="1">
      <alignment horizontal="center" vertical="center" wrapText="1"/>
    </xf>
    <xf numFmtId="0" fontId="20" fillId="33" borderId="46" xfId="0" applyFont="1" applyFill="1" applyBorder="1" applyAlignment="1">
      <alignment horizontal="center" vertical="center" wrapText="1"/>
    </xf>
    <xf numFmtId="0" fontId="20" fillId="33" borderId="42" xfId="0" applyFont="1" applyFill="1" applyBorder="1" applyAlignment="1">
      <alignment horizontal="center" vertical="center" wrapText="1"/>
    </xf>
    <xf numFmtId="0" fontId="20" fillId="33" borderId="43" xfId="0" applyFont="1" applyFill="1" applyBorder="1" applyAlignment="1">
      <alignment horizontal="center" vertical="center" wrapText="1"/>
    </xf>
    <xf numFmtId="0" fontId="20" fillId="33" borderId="44" xfId="0" applyFont="1" applyFill="1" applyBorder="1" applyAlignment="1">
      <alignment horizontal="center" vertical="center" wrapText="1"/>
    </xf>
    <xf numFmtId="0" fontId="20" fillId="33" borderId="45" xfId="0" applyFont="1" applyFill="1" applyBorder="1" applyAlignment="1">
      <alignment horizontal="center" vertical="center" wrapText="1"/>
    </xf>
    <xf numFmtId="0" fontId="20" fillId="33" borderId="47" xfId="0" applyFont="1" applyFill="1" applyBorder="1" applyAlignment="1">
      <alignment horizontal="center" vertical="center" wrapText="1"/>
    </xf>
    <xf numFmtId="0" fontId="20" fillId="33" borderId="21" xfId="0" applyFont="1" applyFill="1" applyBorder="1" applyAlignment="1">
      <alignment horizontal="center" vertical="center" wrapText="1"/>
    </xf>
    <xf numFmtId="3" fontId="28" fillId="33" borderId="25" xfId="0" applyNumberFormat="1" applyFont="1" applyFill="1" applyBorder="1" applyAlignment="1">
      <alignment horizontal="center" vertical="center" wrapText="1"/>
    </xf>
    <xf numFmtId="0" fontId="28" fillId="33" borderId="26" xfId="0" applyFont="1" applyFill="1" applyBorder="1" applyAlignment="1">
      <alignment horizontal="center" vertical="center" wrapText="1"/>
    </xf>
    <xf numFmtId="0" fontId="28" fillId="33" borderId="27" xfId="0" applyFont="1" applyFill="1" applyBorder="1" applyAlignment="1">
      <alignment horizontal="center" vertical="center" wrapText="1"/>
    </xf>
    <xf numFmtId="0" fontId="28" fillId="33" borderId="28" xfId="0" applyFont="1" applyFill="1" applyBorder="1" applyAlignment="1">
      <alignment horizontal="center" vertical="center" wrapText="1"/>
    </xf>
    <xf numFmtId="0" fontId="28" fillId="33" borderId="0" xfId="0" applyFont="1" applyFill="1" applyAlignment="1">
      <alignment horizontal="center" vertical="center" wrapText="1"/>
    </xf>
    <xf numFmtId="0" fontId="28" fillId="33" borderId="29" xfId="0" applyFont="1" applyFill="1" applyBorder="1" applyAlignment="1">
      <alignment horizontal="center" vertical="center" wrapText="1"/>
    </xf>
    <xf numFmtId="3" fontId="28" fillId="33" borderId="30" xfId="0" applyNumberFormat="1" applyFont="1" applyFill="1" applyBorder="1" applyAlignment="1">
      <alignment horizontal="center" vertical="center" wrapText="1"/>
    </xf>
    <xf numFmtId="0" fontId="28" fillId="33" borderId="31" xfId="0" applyFont="1" applyFill="1" applyBorder="1" applyAlignment="1">
      <alignment horizontal="center" vertical="center" wrapText="1"/>
    </xf>
    <xf numFmtId="0" fontId="28" fillId="33" borderId="32" xfId="0" applyFont="1" applyFill="1" applyBorder="1" applyAlignment="1">
      <alignment horizontal="center" vertical="center" wrapText="1"/>
    </xf>
    <xf numFmtId="3" fontId="28" fillId="33" borderId="28" xfId="0" applyNumberFormat="1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3" fontId="28" fillId="33" borderId="48" xfId="0" applyNumberFormat="1" applyFont="1" applyFill="1" applyBorder="1" applyAlignment="1">
      <alignment horizontal="center" vertical="center" wrapText="1"/>
    </xf>
    <xf numFmtId="0" fontId="28" fillId="33" borderId="49" xfId="0" applyFont="1" applyFill="1" applyBorder="1" applyAlignment="1">
      <alignment horizontal="center" vertical="center" wrapText="1"/>
    </xf>
    <xf numFmtId="3" fontId="28" fillId="33" borderId="0" xfId="0" applyNumberFormat="1" applyFont="1" applyFill="1" applyAlignment="1">
      <alignment horizontal="center" vertical="center" wrapText="1"/>
    </xf>
    <xf numFmtId="3" fontId="28" fillId="33" borderId="49" xfId="0" applyNumberFormat="1" applyFont="1" applyFill="1" applyBorder="1" applyAlignment="1">
      <alignment horizontal="center" vertical="center" wrapText="1"/>
    </xf>
    <xf numFmtId="0" fontId="18" fillId="34" borderId="21" xfId="0" applyFont="1" applyFill="1" applyBorder="1" applyAlignment="1">
      <alignment horizontal="center"/>
    </xf>
    <xf numFmtId="0" fontId="18" fillId="34" borderId="21" xfId="0" applyFont="1" applyFill="1" applyBorder="1" applyAlignment="1">
      <alignment horizontal="right"/>
    </xf>
    <xf numFmtId="0" fontId="23" fillId="34" borderId="33" xfId="0" applyFont="1" applyFill="1" applyBorder="1" applyAlignment="1">
      <alignment horizontal="center"/>
    </xf>
    <xf numFmtId="0" fontId="23" fillId="34" borderId="34" xfId="0" applyFont="1" applyFill="1" applyBorder="1" applyAlignment="1">
      <alignment horizontal="center"/>
    </xf>
    <xf numFmtId="0" fontId="23" fillId="34" borderId="33" xfId="0" applyFont="1" applyFill="1" applyBorder="1" applyAlignment="1">
      <alignment horizontal="right"/>
    </xf>
    <xf numFmtId="0" fontId="23" fillId="34" borderId="34" xfId="0" applyFont="1" applyFill="1" applyBorder="1" applyAlignment="1">
      <alignment horizontal="right"/>
    </xf>
    <xf numFmtId="0" fontId="18" fillId="34" borderId="33" xfId="0" applyFont="1" applyFill="1" applyBorder="1" applyAlignment="1">
      <alignment horizontal="right"/>
    </xf>
    <xf numFmtId="0" fontId="18" fillId="34" borderId="34" xfId="0" applyFont="1" applyFill="1" applyBorder="1" applyAlignment="1">
      <alignment horizontal="right"/>
    </xf>
    <xf numFmtId="0" fontId="20" fillId="33" borderId="28" xfId="0" applyFont="1" applyFill="1" applyBorder="1" applyAlignment="1">
      <alignment horizontal="center"/>
    </xf>
    <xf numFmtId="0" fontId="20" fillId="33" borderId="0" xfId="0" applyFont="1" applyFill="1" applyAlignment="1">
      <alignment horizontal="center"/>
    </xf>
    <xf numFmtId="0" fontId="20" fillId="33" borderId="29" xfId="0" applyFont="1" applyFill="1" applyBorder="1" applyAlignment="1">
      <alignment horizontal="center"/>
    </xf>
    <xf numFmtId="3" fontId="20" fillId="33" borderId="25" xfId="0" applyNumberFormat="1" applyFont="1" applyFill="1" applyBorder="1" applyAlignment="1">
      <alignment horizontal="center"/>
    </xf>
    <xf numFmtId="0" fontId="20" fillId="33" borderId="26" xfId="0" applyFont="1" applyFill="1" applyBorder="1" applyAlignment="1">
      <alignment horizontal="center"/>
    </xf>
    <xf numFmtId="0" fontId="20" fillId="33" borderId="27" xfId="0" applyFont="1" applyFill="1" applyBorder="1" applyAlignment="1">
      <alignment horizontal="center"/>
    </xf>
    <xf numFmtId="3" fontId="20" fillId="33" borderId="28" xfId="0" applyNumberFormat="1" applyFont="1" applyFill="1" applyBorder="1" applyAlignment="1">
      <alignment horizontal="center"/>
    </xf>
    <xf numFmtId="3" fontId="20" fillId="33" borderId="30" xfId="0" applyNumberFormat="1" applyFont="1" applyFill="1" applyBorder="1" applyAlignment="1">
      <alignment horizontal="center"/>
    </xf>
    <xf numFmtId="0" fontId="20" fillId="33" borderId="31" xfId="0" applyFont="1" applyFill="1" applyBorder="1" applyAlignment="1">
      <alignment horizontal="center"/>
    </xf>
    <xf numFmtId="0" fontId="20" fillId="33" borderId="32" xfId="0" applyFont="1" applyFill="1" applyBorder="1" applyAlignment="1">
      <alignment horizontal="center"/>
    </xf>
    <xf numFmtId="0" fontId="20" fillId="33" borderId="21" xfId="43" applyFont="1" applyFill="1" applyBorder="1" applyAlignment="1">
      <alignment horizontal="center"/>
    </xf>
    <xf numFmtId="0" fontId="20" fillId="33" borderId="33" xfId="0" applyFont="1" applyFill="1" applyBorder="1" applyAlignment="1">
      <alignment horizontal="center"/>
    </xf>
    <xf numFmtId="0" fontId="20" fillId="33" borderId="35" xfId="0" applyFont="1" applyFill="1" applyBorder="1" applyAlignment="1">
      <alignment horizontal="center"/>
    </xf>
    <xf numFmtId="0" fontId="20" fillId="33" borderId="34" xfId="0" applyFont="1" applyFill="1" applyBorder="1" applyAlignment="1">
      <alignment horizontal="center"/>
    </xf>
    <xf numFmtId="3" fontId="20" fillId="35" borderId="25" xfId="0" applyNumberFormat="1" applyFont="1" applyFill="1" applyBorder="1" applyAlignment="1">
      <alignment horizontal="center"/>
    </xf>
    <xf numFmtId="0" fontId="20" fillId="35" borderId="26" xfId="0" applyFont="1" applyFill="1" applyBorder="1" applyAlignment="1">
      <alignment horizontal="center"/>
    </xf>
    <xf numFmtId="0" fontId="20" fillId="35" borderId="28" xfId="0" applyFont="1" applyFill="1" applyBorder="1" applyAlignment="1">
      <alignment horizontal="center"/>
    </xf>
    <xf numFmtId="0" fontId="20" fillId="35" borderId="0" xfId="0" applyFont="1" applyFill="1" applyAlignment="1">
      <alignment horizontal="center"/>
    </xf>
    <xf numFmtId="0" fontId="20" fillId="35" borderId="30" xfId="0" applyFont="1" applyFill="1" applyBorder="1" applyAlignment="1">
      <alignment horizontal="center"/>
    </xf>
    <xf numFmtId="0" fontId="20" fillId="35" borderId="31" xfId="0" applyFont="1" applyFill="1" applyBorder="1" applyAlignment="1">
      <alignment horizontal="center"/>
    </xf>
    <xf numFmtId="3" fontId="20" fillId="35" borderId="28" xfId="0" applyNumberFormat="1" applyFont="1" applyFill="1" applyBorder="1" applyAlignment="1">
      <alignment horizontal="center"/>
    </xf>
    <xf numFmtId="3" fontId="28" fillId="33" borderId="29" xfId="0" applyNumberFormat="1" applyFont="1" applyFill="1" applyBorder="1" applyAlignment="1">
      <alignment horizontal="center" vertical="center" wrapText="1"/>
    </xf>
    <xf numFmtId="3" fontId="28" fillId="33" borderId="50" xfId="0" applyNumberFormat="1" applyFont="1" applyFill="1" applyBorder="1" applyAlignment="1">
      <alignment horizontal="center" vertical="center" wrapText="1"/>
    </xf>
    <xf numFmtId="0" fontId="20" fillId="35" borderId="33" xfId="0" applyFont="1" applyFill="1" applyBorder="1" applyAlignment="1">
      <alignment horizontal="center"/>
    </xf>
    <xf numFmtId="0" fontId="20" fillId="35" borderId="34" xfId="0" applyFont="1" applyFill="1" applyBorder="1" applyAlignment="1">
      <alignment horizontal="center"/>
    </xf>
    <xf numFmtId="0" fontId="18" fillId="0" borderId="37" xfId="0" quotePrefix="1" applyFont="1" applyBorder="1" applyAlignment="1">
      <alignment horizontal="center" vertical="center" wrapText="1"/>
    </xf>
    <xf numFmtId="0" fontId="18" fillId="0" borderId="38" xfId="0" quotePrefix="1" applyFont="1" applyBorder="1" applyAlignment="1">
      <alignment horizontal="center" vertical="center" wrapText="1"/>
    </xf>
    <xf numFmtId="0" fontId="18" fillId="0" borderId="39" xfId="0" quotePrefix="1" applyFont="1" applyBorder="1" applyAlignment="1">
      <alignment horizontal="center" vertical="center" wrapText="1"/>
    </xf>
    <xf numFmtId="0" fontId="18" fillId="0" borderId="25" xfId="0" quotePrefix="1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</cellXfs>
  <cellStyles count="71">
    <cellStyle name="=C:\WINNT\SYSTEM32\COMMAND.COM" xfId="44" xr:uid="{00000000-0005-0000-0000-000000000000}"/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1 2" xfId="56" xr:uid="{00000000-0005-0000-0000-00000E000000}"/>
    <cellStyle name="60% - Énfasis2" xfId="26" builtinId="36" customBuiltin="1"/>
    <cellStyle name="60% - Énfasis2 2" xfId="57" xr:uid="{00000000-0005-0000-0000-000010000000}"/>
    <cellStyle name="60% - Énfasis3" xfId="30" builtinId="40" customBuiltin="1"/>
    <cellStyle name="60% - Énfasis3 2" xfId="58" xr:uid="{00000000-0005-0000-0000-000012000000}"/>
    <cellStyle name="60% - Énfasis4" xfId="34" builtinId="44" customBuiltin="1"/>
    <cellStyle name="60% - Énfasis4 2" xfId="59" xr:uid="{00000000-0005-0000-0000-000014000000}"/>
    <cellStyle name="60% - Énfasis5" xfId="38" builtinId="48" customBuiltin="1"/>
    <cellStyle name="60% - Énfasis5 2" xfId="60" xr:uid="{00000000-0005-0000-0000-000016000000}"/>
    <cellStyle name="60% - Énfasis6" xfId="42" builtinId="52" customBuiltin="1"/>
    <cellStyle name="60% - Énfasis6 2" xfId="61" xr:uid="{00000000-0005-0000-0000-000018000000}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7" xr:uid="{00000000-0005-0000-0000-000028000000}"/>
    <cellStyle name="Millares 2 2" xfId="52" xr:uid="{00000000-0005-0000-0000-000029000000}"/>
    <cellStyle name="Millares 2 2 2" xfId="68" xr:uid="{00000000-0005-0000-0000-00002A000000}"/>
    <cellStyle name="Millares 2 3" xfId="54" xr:uid="{00000000-0005-0000-0000-00002B000000}"/>
    <cellStyle name="Millares 2 3 2" xfId="70" xr:uid="{00000000-0005-0000-0000-00002C000000}"/>
    <cellStyle name="Millares 2 4" xfId="64" xr:uid="{00000000-0005-0000-0000-00002D000000}"/>
    <cellStyle name="Millares 3" xfId="49" xr:uid="{00000000-0005-0000-0000-00002E000000}"/>
    <cellStyle name="Millares 3 2" xfId="66" xr:uid="{00000000-0005-0000-0000-00002F000000}"/>
    <cellStyle name="Millares 4" xfId="51" xr:uid="{00000000-0005-0000-0000-000030000000}"/>
    <cellStyle name="Millares 4 2" xfId="67" xr:uid="{00000000-0005-0000-0000-000031000000}"/>
    <cellStyle name="Millares 5" xfId="53" xr:uid="{00000000-0005-0000-0000-000032000000}"/>
    <cellStyle name="Millares 5 2" xfId="69" xr:uid="{00000000-0005-0000-0000-000033000000}"/>
    <cellStyle name="Millares 6" xfId="45" xr:uid="{00000000-0005-0000-0000-000034000000}"/>
    <cellStyle name="Millares 6 2" xfId="63" xr:uid="{00000000-0005-0000-0000-000035000000}"/>
    <cellStyle name="Millares 7" xfId="62" xr:uid="{00000000-0005-0000-0000-000036000000}"/>
    <cellStyle name="Moneda 2" xfId="48" xr:uid="{00000000-0005-0000-0000-000037000000}"/>
    <cellStyle name="Moneda 2 2" xfId="65" xr:uid="{00000000-0005-0000-0000-000038000000}"/>
    <cellStyle name="Neutral" xfId="9" builtinId="28" customBuiltin="1"/>
    <cellStyle name="Neutral 2" xfId="55" xr:uid="{00000000-0005-0000-0000-00003A000000}"/>
    <cellStyle name="Normal" xfId="0" builtinId="0"/>
    <cellStyle name="Normal 2" xfId="43" xr:uid="{00000000-0005-0000-0000-00003C000000}"/>
    <cellStyle name="Normal 2 2" xfId="50" xr:uid="{00000000-0005-0000-0000-00003D000000}"/>
    <cellStyle name="Normal 9" xfId="46" xr:uid="{00000000-0005-0000-0000-00003E000000}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630000"/>
      <color rgb="FF800000"/>
      <color rgb="FF6325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G47"/>
  <sheetViews>
    <sheetView showGridLines="0" topLeftCell="A17" zoomScale="115" zoomScaleNormal="115" workbookViewId="0">
      <selection sqref="A1:G41"/>
    </sheetView>
  </sheetViews>
  <sheetFormatPr baseColWidth="10" defaultColWidth="11.42578125" defaultRowHeight="11.25" x14ac:dyDescent="0.2"/>
  <cols>
    <col min="1" max="1" width="45.7109375" style="1" bestFit="1" customWidth="1"/>
    <col min="2" max="2" width="20" style="1" bestFit="1" customWidth="1"/>
    <col min="3" max="3" width="19.28515625" style="1" bestFit="1" customWidth="1"/>
    <col min="4" max="6" width="20" style="1" bestFit="1" customWidth="1"/>
    <col min="7" max="7" width="13.85546875" style="1" bestFit="1" customWidth="1"/>
    <col min="8" max="16384" width="11.42578125" style="1"/>
  </cols>
  <sheetData>
    <row r="1" spans="1:7" ht="15.75" customHeight="1" x14ac:dyDescent="0.2">
      <c r="A1" s="90" t="s">
        <v>0</v>
      </c>
      <c r="B1" s="91"/>
      <c r="C1" s="91"/>
      <c r="D1" s="91"/>
      <c r="E1" s="91"/>
      <c r="F1" s="91"/>
      <c r="G1" s="92"/>
    </row>
    <row r="2" spans="1:7" x14ac:dyDescent="0.2">
      <c r="A2" s="93" t="s">
        <v>55</v>
      </c>
      <c r="B2" s="94"/>
      <c r="C2" s="94"/>
      <c r="D2" s="94"/>
      <c r="E2" s="94"/>
      <c r="F2" s="94"/>
      <c r="G2" s="95"/>
    </row>
    <row r="3" spans="1:7" x14ac:dyDescent="0.2">
      <c r="A3" s="93" t="s">
        <v>222</v>
      </c>
      <c r="B3" s="94"/>
      <c r="C3" s="94"/>
      <c r="D3" s="94"/>
      <c r="E3" s="94"/>
      <c r="F3" s="94"/>
      <c r="G3" s="95"/>
    </row>
    <row r="4" spans="1:7" x14ac:dyDescent="0.2">
      <c r="A4" s="96" t="s">
        <v>29</v>
      </c>
      <c r="B4" s="97"/>
      <c r="C4" s="97"/>
      <c r="D4" s="97"/>
      <c r="E4" s="97"/>
      <c r="F4" s="97"/>
      <c r="G4" s="98"/>
    </row>
    <row r="5" spans="1:7" x14ac:dyDescent="0.2">
      <c r="A5" s="104" t="s">
        <v>30</v>
      </c>
      <c r="B5" s="106" t="s">
        <v>31</v>
      </c>
      <c r="C5" s="107"/>
      <c r="D5" s="107"/>
      <c r="E5" s="107"/>
      <c r="F5" s="108"/>
      <c r="G5" s="109" t="s">
        <v>37</v>
      </c>
    </row>
    <row r="6" spans="1:7" ht="22.5" x14ac:dyDescent="0.2">
      <c r="A6" s="105"/>
      <c r="B6" s="30" t="s">
        <v>32</v>
      </c>
      <c r="C6" s="30" t="s">
        <v>33</v>
      </c>
      <c r="D6" s="30" t="s">
        <v>34</v>
      </c>
      <c r="E6" s="30" t="s">
        <v>35</v>
      </c>
      <c r="F6" s="30" t="s">
        <v>36</v>
      </c>
      <c r="G6" s="110"/>
    </row>
    <row r="7" spans="1:7" s="44" customFormat="1" x14ac:dyDescent="0.2">
      <c r="A7" s="31" t="s">
        <v>39</v>
      </c>
      <c r="B7" s="32">
        <v>0</v>
      </c>
      <c r="C7" s="32">
        <v>0</v>
      </c>
      <c r="D7" s="71">
        <f>+B7+C7</f>
        <v>0</v>
      </c>
      <c r="E7" s="32">
        <v>0</v>
      </c>
      <c r="F7" s="32">
        <v>0</v>
      </c>
      <c r="G7" s="32">
        <v>0</v>
      </c>
    </row>
    <row r="8" spans="1:7" s="44" customFormat="1" x14ac:dyDescent="0.2">
      <c r="A8" s="31" t="s">
        <v>43</v>
      </c>
      <c r="B8" s="32">
        <v>0</v>
      </c>
      <c r="C8" s="32">
        <v>0</v>
      </c>
      <c r="D8" s="71">
        <f t="shared" ref="D8:D16" si="0">+B8+C8</f>
        <v>0</v>
      </c>
      <c r="E8" s="32">
        <v>0</v>
      </c>
      <c r="F8" s="32">
        <v>0</v>
      </c>
      <c r="G8" s="32">
        <v>0</v>
      </c>
    </row>
    <row r="9" spans="1:7" s="44" customFormat="1" x14ac:dyDescent="0.2">
      <c r="A9" s="31" t="s">
        <v>44</v>
      </c>
      <c r="B9" s="32">
        <v>0</v>
      </c>
      <c r="C9" s="32">
        <v>0</v>
      </c>
      <c r="D9" s="71">
        <f t="shared" si="0"/>
        <v>0</v>
      </c>
      <c r="E9" s="32">
        <v>0</v>
      </c>
      <c r="F9" s="32">
        <v>0</v>
      </c>
      <c r="G9" s="32">
        <v>0</v>
      </c>
    </row>
    <row r="10" spans="1:7" s="44" customFormat="1" x14ac:dyDescent="0.2">
      <c r="A10" s="31" t="s">
        <v>40</v>
      </c>
      <c r="B10" s="32">
        <v>0</v>
      </c>
      <c r="C10" s="32">
        <v>0</v>
      </c>
      <c r="D10" s="71">
        <f t="shared" si="0"/>
        <v>0</v>
      </c>
      <c r="E10" s="32">
        <v>0</v>
      </c>
      <c r="F10" s="32">
        <v>0</v>
      </c>
      <c r="G10" s="32">
        <v>0</v>
      </c>
    </row>
    <row r="11" spans="1:7" s="44" customFormat="1" x14ac:dyDescent="0.2">
      <c r="A11" s="31" t="s">
        <v>41</v>
      </c>
      <c r="B11" s="32">
        <v>0</v>
      </c>
      <c r="C11" s="71">
        <v>4568898</v>
      </c>
      <c r="D11" s="71">
        <f t="shared" si="0"/>
        <v>4568898</v>
      </c>
      <c r="E11" s="33">
        <v>4568898</v>
      </c>
      <c r="F11" s="33">
        <v>4568898</v>
      </c>
      <c r="G11" s="33">
        <f>+F11-B11</f>
        <v>4568898</v>
      </c>
    </row>
    <row r="12" spans="1:7" s="44" customFormat="1" x14ac:dyDescent="0.2">
      <c r="A12" s="31" t="s">
        <v>42</v>
      </c>
      <c r="B12" s="32">
        <v>0</v>
      </c>
      <c r="C12" s="32">
        <v>0</v>
      </c>
      <c r="D12" s="71">
        <f t="shared" si="0"/>
        <v>0</v>
      </c>
      <c r="E12" s="32">
        <v>0</v>
      </c>
      <c r="F12" s="32">
        <v>0</v>
      </c>
      <c r="G12" s="33">
        <f t="shared" ref="G12:G15" si="1">+F12-B12</f>
        <v>0</v>
      </c>
    </row>
    <row r="13" spans="1:7" s="44" customFormat="1" ht="22.5" x14ac:dyDescent="0.2">
      <c r="A13" s="31" t="s">
        <v>45</v>
      </c>
      <c r="B13" s="33">
        <v>7586493</v>
      </c>
      <c r="C13" s="33">
        <v>163174</v>
      </c>
      <c r="D13" s="71">
        <f t="shared" si="0"/>
        <v>7749667</v>
      </c>
      <c r="E13" s="33">
        <v>7749667</v>
      </c>
      <c r="F13" s="33">
        <v>7749667</v>
      </c>
      <c r="G13" s="33">
        <f t="shared" si="1"/>
        <v>163174</v>
      </c>
    </row>
    <row r="14" spans="1:7" s="44" customFormat="1" ht="33.75" x14ac:dyDescent="0.2">
      <c r="A14" s="31" t="s">
        <v>46</v>
      </c>
      <c r="B14" s="32">
        <v>0</v>
      </c>
      <c r="C14" s="32">
        <v>0</v>
      </c>
      <c r="D14" s="71">
        <f t="shared" si="0"/>
        <v>0</v>
      </c>
      <c r="E14" s="32">
        <v>0</v>
      </c>
      <c r="F14" s="32">
        <v>0</v>
      </c>
      <c r="G14" s="33">
        <f t="shared" si="1"/>
        <v>0</v>
      </c>
    </row>
    <row r="15" spans="1:7" s="44" customFormat="1" ht="22.5" x14ac:dyDescent="0.2">
      <c r="A15" s="31" t="s">
        <v>47</v>
      </c>
      <c r="B15" s="33">
        <v>2674063789</v>
      </c>
      <c r="C15" s="79">
        <v>852375422</v>
      </c>
      <c r="D15" s="71">
        <f t="shared" si="0"/>
        <v>3526439211</v>
      </c>
      <c r="E15" s="80">
        <v>3362876367</v>
      </c>
      <c r="F15" s="80">
        <v>3362876367</v>
      </c>
      <c r="G15" s="33">
        <f t="shared" si="1"/>
        <v>688812578</v>
      </c>
    </row>
    <row r="16" spans="1:7" s="44" customFormat="1" x14ac:dyDescent="0.2">
      <c r="A16" s="31" t="s">
        <v>48</v>
      </c>
      <c r="B16" s="32">
        <v>0</v>
      </c>
      <c r="C16" s="32">
        <v>0</v>
      </c>
      <c r="D16" s="71">
        <f t="shared" si="0"/>
        <v>0</v>
      </c>
      <c r="E16" s="32">
        <v>0</v>
      </c>
      <c r="F16" s="32">
        <v>0</v>
      </c>
      <c r="G16" s="32">
        <v>0</v>
      </c>
    </row>
    <row r="17" spans="1:7" ht="20.100000000000001" customHeight="1" x14ac:dyDescent="0.2">
      <c r="A17" s="35" t="s">
        <v>49</v>
      </c>
      <c r="B17" s="36">
        <f>SUM(B7:B16)</f>
        <v>2681650282</v>
      </c>
      <c r="C17" s="36">
        <f>SUM(C7:C16)</f>
        <v>857107494</v>
      </c>
      <c r="D17" s="36">
        <f t="shared" ref="D17:F17" si="2">SUM(D7:D16)</f>
        <v>3538757776</v>
      </c>
      <c r="E17" s="36">
        <f t="shared" si="2"/>
        <v>3375194932</v>
      </c>
      <c r="F17" s="36">
        <f t="shared" si="2"/>
        <v>3375194932</v>
      </c>
      <c r="G17" s="99">
        <f>SUM(G7:G16)</f>
        <v>693544650</v>
      </c>
    </row>
    <row r="18" spans="1:7" ht="20.100000000000001" customHeight="1" x14ac:dyDescent="0.2">
      <c r="A18" s="82"/>
      <c r="B18" s="82"/>
      <c r="C18" s="82"/>
      <c r="D18" s="101"/>
      <c r="E18" s="102" t="s">
        <v>38</v>
      </c>
      <c r="F18" s="103"/>
      <c r="G18" s="100"/>
    </row>
    <row r="19" spans="1:7" x14ac:dyDescent="0.2">
      <c r="A19" s="37"/>
    </row>
    <row r="20" spans="1:7" x14ac:dyDescent="0.2">
      <c r="A20" s="88" t="s">
        <v>30</v>
      </c>
      <c r="B20" s="85" t="s">
        <v>31</v>
      </c>
      <c r="C20" s="86"/>
      <c r="D20" s="86"/>
      <c r="E20" s="86"/>
      <c r="F20" s="87"/>
      <c r="G20" s="88" t="s">
        <v>37</v>
      </c>
    </row>
    <row r="21" spans="1:7" ht="22.5" x14ac:dyDescent="0.2">
      <c r="A21" s="89"/>
      <c r="B21" s="38" t="s">
        <v>32</v>
      </c>
      <c r="C21" s="38" t="s">
        <v>33</v>
      </c>
      <c r="D21" s="38" t="s">
        <v>34</v>
      </c>
      <c r="E21" s="38" t="s">
        <v>35</v>
      </c>
      <c r="F21" s="38" t="s">
        <v>36</v>
      </c>
      <c r="G21" s="89"/>
    </row>
    <row r="22" spans="1:7" s="44" customFormat="1" ht="22.5" x14ac:dyDescent="0.25">
      <c r="A22" s="39" t="s">
        <v>50</v>
      </c>
      <c r="B22" s="40">
        <f>SUM(B23:B29)</f>
        <v>0</v>
      </c>
      <c r="C22" s="40">
        <f t="shared" ref="C22:G22" si="3">SUM(C23:C29)</f>
        <v>0</v>
      </c>
      <c r="D22" s="40">
        <f t="shared" si="3"/>
        <v>0</v>
      </c>
      <c r="E22" s="40">
        <f t="shared" si="3"/>
        <v>0</v>
      </c>
      <c r="F22" s="40">
        <f t="shared" si="3"/>
        <v>0</v>
      </c>
      <c r="G22" s="40">
        <f t="shared" si="3"/>
        <v>0</v>
      </c>
    </row>
    <row r="23" spans="1:7" s="44" customFormat="1" x14ac:dyDescent="0.25">
      <c r="A23" s="41" t="s">
        <v>39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s="44" customFormat="1" x14ac:dyDescent="0.25">
      <c r="A24" s="41" t="s">
        <v>43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s="44" customFormat="1" x14ac:dyDescent="0.25">
      <c r="A25" s="41" t="s">
        <v>44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s="44" customFormat="1" x14ac:dyDescent="0.25">
      <c r="A26" s="41" t="s">
        <v>40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s="44" customFormat="1" x14ac:dyDescent="0.25">
      <c r="A27" s="41" t="s">
        <v>41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s="44" customFormat="1" x14ac:dyDescent="0.25">
      <c r="A28" s="41" t="s">
        <v>42</v>
      </c>
      <c r="B28" s="33">
        <v>0</v>
      </c>
      <c r="C28" s="33">
        <v>0</v>
      </c>
      <c r="D28" s="33">
        <f>+B28+C28</f>
        <v>0</v>
      </c>
      <c r="E28" s="33">
        <f>+D28</f>
        <v>0</v>
      </c>
      <c r="F28" s="33">
        <f>+E28</f>
        <v>0</v>
      </c>
      <c r="G28" s="33">
        <f>+F28-B28</f>
        <v>0</v>
      </c>
    </row>
    <row r="29" spans="1:7" s="44" customFormat="1" ht="33.75" x14ac:dyDescent="0.25">
      <c r="A29" s="41" t="s">
        <v>46</v>
      </c>
      <c r="B29" s="33">
        <v>0</v>
      </c>
      <c r="C29" s="33">
        <v>0</v>
      </c>
      <c r="D29" s="33">
        <f>+B29+C29</f>
        <v>0</v>
      </c>
      <c r="E29" s="33">
        <v>0</v>
      </c>
      <c r="F29" s="33">
        <v>0</v>
      </c>
      <c r="G29" s="33">
        <f t="shared" ref="G29:G39" si="4">+F29-B29</f>
        <v>0</v>
      </c>
    </row>
    <row r="30" spans="1:7" s="44" customFormat="1" ht="22.5" x14ac:dyDescent="0.25">
      <c r="A30" s="41" t="s">
        <v>47</v>
      </c>
      <c r="B30" s="33"/>
      <c r="C30" s="33"/>
      <c r="D30" s="33"/>
      <c r="E30" s="33"/>
      <c r="F30" s="33"/>
      <c r="G30" s="33"/>
    </row>
    <row r="31" spans="1:7" s="44" customFormat="1" x14ac:dyDescent="0.25">
      <c r="A31" s="31"/>
      <c r="B31" s="33"/>
      <c r="C31" s="33"/>
      <c r="D31" s="33"/>
      <c r="E31" s="33"/>
      <c r="F31" s="33"/>
      <c r="G31" s="33"/>
    </row>
    <row r="32" spans="1:7" s="44" customFormat="1" ht="45" x14ac:dyDescent="0.25">
      <c r="A32" s="39" t="s">
        <v>51</v>
      </c>
      <c r="B32" s="40">
        <f>SUM(B33:B36)</f>
        <v>2681650282</v>
      </c>
      <c r="C32" s="40">
        <f>SUM(C33:C36)</f>
        <v>857107494</v>
      </c>
      <c r="D32" s="40">
        <f t="shared" ref="D32:F32" si="5">SUM(D33:D36)</f>
        <v>3538757776</v>
      </c>
      <c r="E32" s="40">
        <f>SUM(E33:E36)</f>
        <v>3375194932</v>
      </c>
      <c r="F32" s="40">
        <f t="shared" si="5"/>
        <v>3375194932</v>
      </c>
      <c r="G32" s="40">
        <f t="shared" si="4"/>
        <v>693544650</v>
      </c>
    </row>
    <row r="33" spans="1:7" s="44" customFormat="1" x14ac:dyDescent="0.25">
      <c r="A33" s="41" t="s">
        <v>43</v>
      </c>
      <c r="B33" s="33">
        <v>0</v>
      </c>
      <c r="C33" s="32">
        <v>0</v>
      </c>
      <c r="D33" s="33">
        <v>0</v>
      </c>
      <c r="E33" s="32">
        <v>0</v>
      </c>
      <c r="F33" s="32">
        <v>0</v>
      </c>
      <c r="G33" s="33">
        <f t="shared" si="4"/>
        <v>0</v>
      </c>
    </row>
    <row r="34" spans="1:7" s="44" customFormat="1" x14ac:dyDescent="0.25">
      <c r="A34" s="41" t="s">
        <v>41</v>
      </c>
      <c r="B34" s="32">
        <v>0</v>
      </c>
      <c r="C34" s="34">
        <v>4568898</v>
      </c>
      <c r="D34" s="33">
        <f>+B34+C34</f>
        <v>4568898</v>
      </c>
      <c r="E34" s="34">
        <v>4568898</v>
      </c>
      <c r="F34" s="34">
        <v>4568898</v>
      </c>
      <c r="G34" s="33">
        <f t="shared" si="4"/>
        <v>4568898</v>
      </c>
    </row>
    <row r="35" spans="1:7" s="44" customFormat="1" ht="22.5" x14ac:dyDescent="0.25">
      <c r="A35" s="41" t="s">
        <v>45</v>
      </c>
      <c r="B35" s="34">
        <v>7586493</v>
      </c>
      <c r="C35" s="34">
        <v>163174</v>
      </c>
      <c r="D35" s="33">
        <f t="shared" ref="D35:D36" si="6">+B35+C35</f>
        <v>7749667</v>
      </c>
      <c r="E35" s="34">
        <v>7749667</v>
      </c>
      <c r="F35" s="34">
        <v>7749667</v>
      </c>
      <c r="G35" s="33">
        <f t="shared" si="4"/>
        <v>163174</v>
      </c>
    </row>
    <row r="36" spans="1:7" s="44" customFormat="1" ht="22.5" x14ac:dyDescent="0.25">
      <c r="A36" s="41" t="s">
        <v>47</v>
      </c>
      <c r="B36" s="34">
        <v>2674063789</v>
      </c>
      <c r="C36" s="34">
        <v>852375422</v>
      </c>
      <c r="D36" s="33">
        <f t="shared" si="6"/>
        <v>3526439211</v>
      </c>
      <c r="E36" s="34">
        <v>3362876367</v>
      </c>
      <c r="F36" s="34">
        <v>3362876367</v>
      </c>
      <c r="G36" s="33">
        <f t="shared" si="4"/>
        <v>688812578</v>
      </c>
    </row>
    <row r="37" spans="1:7" s="44" customFormat="1" x14ac:dyDescent="0.25">
      <c r="A37" s="31"/>
      <c r="B37" s="34"/>
      <c r="C37" s="34"/>
      <c r="D37" s="33"/>
      <c r="E37" s="34"/>
      <c r="F37" s="34"/>
      <c r="G37" s="33"/>
    </row>
    <row r="38" spans="1:7" s="44" customFormat="1" x14ac:dyDescent="0.25">
      <c r="A38" s="39" t="s">
        <v>52</v>
      </c>
      <c r="B38" s="40">
        <v>0</v>
      </c>
      <c r="C38" s="32">
        <v>0</v>
      </c>
      <c r="D38" s="40">
        <v>0</v>
      </c>
      <c r="E38" s="32">
        <v>0</v>
      </c>
      <c r="F38" s="32">
        <v>0</v>
      </c>
      <c r="G38" s="40">
        <f t="shared" si="4"/>
        <v>0</v>
      </c>
    </row>
    <row r="39" spans="1:7" s="44" customFormat="1" x14ac:dyDescent="0.25">
      <c r="A39" s="41" t="s">
        <v>48</v>
      </c>
      <c r="B39" s="33">
        <v>0</v>
      </c>
      <c r="C39" s="32">
        <v>0</v>
      </c>
      <c r="D39" s="33">
        <v>0</v>
      </c>
      <c r="E39" s="32">
        <v>0</v>
      </c>
      <c r="F39" s="32">
        <v>0</v>
      </c>
      <c r="G39" s="33">
        <f t="shared" si="4"/>
        <v>0</v>
      </c>
    </row>
    <row r="40" spans="1:7" ht="20.100000000000001" customHeight="1" x14ac:dyDescent="0.2">
      <c r="A40" s="35" t="s">
        <v>49</v>
      </c>
      <c r="B40" s="36">
        <f>+B22+B32+B38</f>
        <v>2681650282</v>
      </c>
      <c r="C40" s="36">
        <f t="shared" ref="C40:F40" si="7">+C22+C32+C38</f>
        <v>857107494</v>
      </c>
      <c r="D40" s="36">
        <f t="shared" si="7"/>
        <v>3538757776</v>
      </c>
      <c r="E40" s="42">
        <f t="shared" si="7"/>
        <v>3375194932</v>
      </c>
      <c r="F40" s="43">
        <f t="shared" si="7"/>
        <v>3375194932</v>
      </c>
      <c r="G40" s="81">
        <f>+G22+G32+G38</f>
        <v>693544650</v>
      </c>
    </row>
    <row r="41" spans="1:7" ht="20.100000000000001" customHeight="1" x14ac:dyDescent="0.2">
      <c r="A41" s="82"/>
      <c r="B41" s="82"/>
      <c r="C41" s="82"/>
      <c r="D41" s="82"/>
      <c r="E41" s="83" t="s">
        <v>38</v>
      </c>
      <c r="F41" s="84"/>
      <c r="G41" s="81"/>
    </row>
    <row r="42" spans="1:7" x14ac:dyDescent="0.2">
      <c r="A42" s="37"/>
    </row>
    <row r="43" spans="1:7" x14ac:dyDescent="0.2">
      <c r="A43" s="45" t="s">
        <v>24</v>
      </c>
      <c r="B43" s="46">
        <v>2681650282</v>
      </c>
      <c r="C43" s="46">
        <v>857107493.73000002</v>
      </c>
      <c r="D43" s="46">
        <v>3538757775.73</v>
      </c>
      <c r="E43" s="46">
        <v>3375194932.21</v>
      </c>
      <c r="F43" s="46">
        <v>3375194932.21</v>
      </c>
    </row>
    <row r="44" spans="1:7" x14ac:dyDescent="0.2">
      <c r="B44" s="10">
        <f>+B43-B40</f>
        <v>0</v>
      </c>
      <c r="C44" s="10">
        <f t="shared" ref="C44:F44" si="8">+C43-C40</f>
        <v>-0.26999998092651367</v>
      </c>
      <c r="D44" s="10">
        <f t="shared" si="8"/>
        <v>-0.26999998092651367</v>
      </c>
      <c r="E44" s="10">
        <f t="shared" si="8"/>
        <v>0.21000003814697266</v>
      </c>
      <c r="F44" s="10">
        <f t="shared" si="8"/>
        <v>0.21000003814697266</v>
      </c>
    </row>
    <row r="45" spans="1:7" x14ac:dyDescent="0.2">
      <c r="B45" s="10">
        <f>+B43-B17</f>
        <v>0</v>
      </c>
      <c r="C45" s="10">
        <f>+C43-C17</f>
        <v>-0.26999998092651367</v>
      </c>
      <c r="D45" s="10">
        <f>+D43-D17</f>
        <v>-0.26999998092651367</v>
      </c>
      <c r="E45" s="10">
        <f>+E43-E17</f>
        <v>0.21000003814697266</v>
      </c>
      <c r="F45" s="10">
        <f>+F43-F17</f>
        <v>0.21000003814697266</v>
      </c>
    </row>
    <row r="46" spans="1:7" x14ac:dyDescent="0.2">
      <c r="B46" s="6"/>
      <c r="C46" s="6"/>
      <c r="D46" s="6"/>
      <c r="E46" s="6"/>
      <c r="F46" s="6"/>
    </row>
    <row r="47" spans="1:7" x14ac:dyDescent="0.2">
      <c r="B47" s="10"/>
    </row>
  </sheetData>
  <mergeCells count="16">
    <mergeCell ref="A1:G1"/>
    <mergeCell ref="A2:G2"/>
    <mergeCell ref="A3:G3"/>
    <mergeCell ref="A4:G4"/>
    <mergeCell ref="G17:G18"/>
    <mergeCell ref="A18:D18"/>
    <mergeCell ref="E18:F18"/>
    <mergeCell ref="A5:A6"/>
    <mergeCell ref="B5:F5"/>
    <mergeCell ref="G5:G6"/>
    <mergeCell ref="G40:G41"/>
    <mergeCell ref="A41:D41"/>
    <mergeCell ref="E41:F41"/>
    <mergeCell ref="B20:F20"/>
    <mergeCell ref="A20:A21"/>
    <mergeCell ref="G20:G21"/>
  </mergeCells>
  <pageMargins left="0.23622047244094491" right="0.23622047244094491" top="0.74803149606299213" bottom="0.74803149606299213" header="0.31496062992125984" footer="0.31496062992125984"/>
  <pageSetup scale="64" fitToHeight="0" orientation="portrait" r:id="rId1"/>
  <ignoredErrors>
    <ignoredError sqref="B17:C17 B32:C32 D32:E32 F32 D17:F17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10"/>
  <sheetViews>
    <sheetView tabSelected="1" zoomScaleNormal="100" workbookViewId="0">
      <selection sqref="A1:E10"/>
    </sheetView>
  </sheetViews>
  <sheetFormatPr baseColWidth="10" defaultRowHeight="11.25" x14ac:dyDescent="0.2"/>
  <cols>
    <col min="1" max="1" width="27.7109375" style="1" customWidth="1"/>
    <col min="2" max="2" width="14.140625" style="1" customWidth="1"/>
    <col min="3" max="3" width="11.42578125" style="1"/>
    <col min="4" max="4" width="28" style="1" customWidth="1"/>
    <col min="5" max="5" width="14.140625" style="1" bestFit="1" customWidth="1"/>
    <col min="6" max="16384" width="11.42578125" style="1"/>
  </cols>
  <sheetData>
    <row r="1" spans="1:5" x14ac:dyDescent="0.2">
      <c r="A1" s="149" t="str">
        <f>+EAI!A1</f>
        <v>OPD SALUD DE TLAXCALA</v>
      </c>
      <c r="B1" s="150"/>
      <c r="C1" s="150"/>
      <c r="D1" s="150"/>
      <c r="E1" s="150"/>
    </row>
    <row r="2" spans="1:5" x14ac:dyDescent="0.2">
      <c r="A2" s="151" t="s">
        <v>221</v>
      </c>
      <c r="B2" s="152"/>
      <c r="C2" s="152"/>
      <c r="D2" s="152"/>
      <c r="E2" s="152"/>
    </row>
    <row r="3" spans="1:5" x14ac:dyDescent="0.2">
      <c r="A3" s="155" t="str">
        <f>+EAI!A3</f>
        <v>Del 01 de ENERO de 2025 al 31 de DICIEMBRE de 2025</v>
      </c>
      <c r="B3" s="152"/>
      <c r="C3" s="152"/>
      <c r="D3" s="152"/>
      <c r="E3" s="152"/>
    </row>
    <row r="4" spans="1:5" x14ac:dyDescent="0.2">
      <c r="A4" s="153" t="str">
        <f>+GCP!A4</f>
        <v>(Cifras en Pesos)</v>
      </c>
      <c r="B4" s="154"/>
      <c r="C4" s="154"/>
      <c r="D4" s="154"/>
      <c r="E4" s="154"/>
    </row>
    <row r="6" spans="1:5" s="70" customFormat="1" x14ac:dyDescent="0.2">
      <c r="A6" s="69" t="s">
        <v>25</v>
      </c>
      <c r="B6" s="69" t="s">
        <v>23</v>
      </c>
      <c r="C6" s="158" t="s">
        <v>21</v>
      </c>
      <c r="D6" s="159"/>
      <c r="E6" s="69" t="s">
        <v>22</v>
      </c>
    </row>
    <row r="7" spans="1:5" s="44" customFormat="1" ht="15" customHeight="1" x14ac:dyDescent="0.25">
      <c r="A7" s="160" t="s">
        <v>26</v>
      </c>
      <c r="B7" s="160" t="s">
        <v>26</v>
      </c>
      <c r="C7" s="163" t="s">
        <v>27</v>
      </c>
      <c r="D7" s="164"/>
      <c r="E7" s="160" t="s">
        <v>26</v>
      </c>
    </row>
    <row r="8" spans="1:5" s="44" customFormat="1" x14ac:dyDescent="0.25">
      <c r="A8" s="161"/>
      <c r="B8" s="161"/>
      <c r="C8" s="165"/>
      <c r="D8" s="166"/>
      <c r="E8" s="161"/>
    </row>
    <row r="9" spans="1:5" s="44" customFormat="1" x14ac:dyDescent="0.25">
      <c r="A9" s="161"/>
      <c r="B9" s="161"/>
      <c r="C9" s="165"/>
      <c r="D9" s="166"/>
      <c r="E9" s="161"/>
    </row>
    <row r="10" spans="1:5" s="44" customFormat="1" ht="53.25" customHeight="1" x14ac:dyDescent="0.25">
      <c r="A10" s="162"/>
      <c r="B10" s="162"/>
      <c r="C10" s="167"/>
      <c r="D10" s="168"/>
      <c r="E10" s="162"/>
    </row>
  </sheetData>
  <mergeCells count="9">
    <mergeCell ref="A1:E1"/>
    <mergeCell ref="A2:E2"/>
    <mergeCell ref="A4:E4"/>
    <mergeCell ref="C6:D6"/>
    <mergeCell ref="A7:A10"/>
    <mergeCell ref="B7:B10"/>
    <mergeCell ref="C7:D10"/>
    <mergeCell ref="E7:E10"/>
    <mergeCell ref="A3:E3"/>
  </mergeCells>
  <printOptions horizontalCentered="1"/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2"/>
  <sheetViews>
    <sheetView showGridLines="0" zoomScale="160" zoomScaleNormal="160" workbookViewId="0">
      <selection sqref="A1:G15"/>
    </sheetView>
  </sheetViews>
  <sheetFormatPr baseColWidth="10" defaultColWidth="11.42578125" defaultRowHeight="11.25" x14ac:dyDescent="0.2"/>
  <cols>
    <col min="1" max="1" width="45.7109375" style="1" bestFit="1" customWidth="1"/>
    <col min="2" max="2" width="14.140625" style="1" bestFit="1" customWidth="1"/>
    <col min="3" max="3" width="14.7109375" style="1" bestFit="1" customWidth="1"/>
    <col min="4" max="4" width="18.7109375" style="1" bestFit="1" customWidth="1"/>
    <col min="5" max="5" width="14.42578125" style="1" bestFit="1" customWidth="1"/>
    <col min="6" max="6" width="13.42578125" style="1" bestFit="1" customWidth="1"/>
    <col min="7" max="7" width="15.140625" style="1" customWidth="1"/>
    <col min="8" max="16384" width="11.42578125" style="1"/>
  </cols>
  <sheetData>
    <row r="1" spans="1:9" x14ac:dyDescent="0.2">
      <c r="A1" s="112" t="str">
        <f>+EAI!A1</f>
        <v>OPD SALUD DE TLAXCALA</v>
      </c>
      <c r="B1" s="113"/>
      <c r="C1" s="113"/>
      <c r="D1" s="113"/>
      <c r="E1" s="113"/>
      <c r="F1" s="113"/>
      <c r="G1" s="114"/>
    </row>
    <row r="2" spans="1:9" x14ac:dyDescent="0.2">
      <c r="A2" s="115" t="s">
        <v>53</v>
      </c>
      <c r="B2" s="116"/>
      <c r="C2" s="116"/>
      <c r="D2" s="116"/>
      <c r="E2" s="116"/>
      <c r="F2" s="116"/>
      <c r="G2" s="117"/>
    </row>
    <row r="3" spans="1:9" x14ac:dyDescent="0.2">
      <c r="A3" s="115" t="s">
        <v>54</v>
      </c>
      <c r="B3" s="116"/>
      <c r="C3" s="116"/>
      <c r="D3" s="116"/>
      <c r="E3" s="116"/>
      <c r="F3" s="116"/>
      <c r="G3" s="117"/>
    </row>
    <row r="4" spans="1:9" x14ac:dyDescent="0.2">
      <c r="A4" s="121" t="str">
        <f>+EAI!A3</f>
        <v>Del 01 de ENERO de 2025 al 31 de DICIEMBRE de 2025</v>
      </c>
      <c r="B4" s="116"/>
      <c r="C4" s="116"/>
      <c r="D4" s="116"/>
      <c r="E4" s="116"/>
      <c r="F4" s="116"/>
      <c r="G4" s="117"/>
    </row>
    <row r="5" spans="1:9" x14ac:dyDescent="0.2">
      <c r="A5" s="118" t="str">
        <f>+EAI!A4</f>
        <v>(Cifras en Pesos)</v>
      </c>
      <c r="B5" s="119"/>
      <c r="C5" s="119"/>
      <c r="D5" s="119"/>
      <c r="E5" s="119"/>
      <c r="F5" s="119"/>
      <c r="G5" s="120"/>
    </row>
    <row r="6" spans="1:9" x14ac:dyDescent="0.2">
      <c r="A6" s="111" t="s">
        <v>20</v>
      </c>
      <c r="B6" s="111" t="s">
        <v>89</v>
      </c>
      <c r="C6" s="111"/>
      <c r="D6" s="111"/>
      <c r="E6" s="111"/>
      <c r="F6" s="111"/>
      <c r="G6" s="111" t="s">
        <v>59</v>
      </c>
    </row>
    <row r="7" spans="1:9" ht="22.5" x14ac:dyDescent="0.2">
      <c r="A7" s="111"/>
      <c r="B7" s="47" t="s">
        <v>56</v>
      </c>
      <c r="C7" s="47" t="s">
        <v>57</v>
      </c>
      <c r="D7" s="47" t="s">
        <v>34</v>
      </c>
      <c r="E7" s="47" t="s">
        <v>35</v>
      </c>
      <c r="F7" s="47" t="s">
        <v>58</v>
      </c>
      <c r="G7" s="111"/>
    </row>
    <row r="8" spans="1:9" x14ac:dyDescent="0.2">
      <c r="A8" s="31" t="s">
        <v>2</v>
      </c>
      <c r="B8" s="48">
        <v>116529712</v>
      </c>
      <c r="C8" s="71">
        <v>25676686</v>
      </c>
      <c r="D8" s="48">
        <f>+B8+C8</f>
        <v>142206398</v>
      </c>
      <c r="E8" s="48">
        <v>130300136</v>
      </c>
      <c r="F8" s="49">
        <v>128915778</v>
      </c>
      <c r="G8" s="48">
        <f>+D8-E8</f>
        <v>11906262</v>
      </c>
      <c r="H8" s="7"/>
      <c r="I8" s="7"/>
    </row>
    <row r="9" spans="1:9" x14ac:dyDescent="0.2">
      <c r="A9" s="31" t="s">
        <v>3</v>
      </c>
      <c r="B9" s="48">
        <v>128243996</v>
      </c>
      <c r="C9" s="71">
        <v>11097264</v>
      </c>
      <c r="D9" s="48">
        <f t="shared" ref="D9:D14" si="0">+B9+C9</f>
        <v>139341260</v>
      </c>
      <c r="E9" s="48">
        <v>124678019</v>
      </c>
      <c r="F9" s="49">
        <v>116269721</v>
      </c>
      <c r="G9" s="48">
        <f t="shared" ref="G9:G14" si="1">+D9-E9</f>
        <v>14663241</v>
      </c>
      <c r="H9" s="7"/>
      <c r="I9" s="7"/>
    </row>
    <row r="10" spans="1:9" x14ac:dyDescent="0.2">
      <c r="A10" s="31" t="s">
        <v>4</v>
      </c>
      <c r="B10" s="48">
        <v>1530854359</v>
      </c>
      <c r="C10" s="71">
        <v>373621510</v>
      </c>
      <c r="D10" s="48">
        <f t="shared" si="0"/>
        <v>1904475869</v>
      </c>
      <c r="E10" s="48">
        <v>1834952612</v>
      </c>
      <c r="F10" s="49">
        <v>1588851292</v>
      </c>
      <c r="G10" s="48">
        <f t="shared" si="1"/>
        <v>69523257</v>
      </c>
      <c r="H10" s="7"/>
      <c r="I10" s="7"/>
    </row>
    <row r="11" spans="1:9" x14ac:dyDescent="0.2">
      <c r="A11" s="31" t="s">
        <v>5</v>
      </c>
      <c r="B11" s="48">
        <v>672594824</v>
      </c>
      <c r="C11" s="71">
        <v>271804212</v>
      </c>
      <c r="D11" s="48">
        <f t="shared" si="0"/>
        <v>944399036</v>
      </c>
      <c r="E11" s="48">
        <v>919614789</v>
      </c>
      <c r="F11" s="49">
        <v>855830266</v>
      </c>
      <c r="G11" s="48">
        <f t="shared" si="1"/>
        <v>24784247</v>
      </c>
      <c r="H11" s="7"/>
      <c r="I11" s="7"/>
    </row>
    <row r="12" spans="1:9" x14ac:dyDescent="0.2">
      <c r="A12" s="31" t="s">
        <v>6</v>
      </c>
      <c r="B12" s="48">
        <v>55575564</v>
      </c>
      <c r="C12" s="71">
        <v>271280</v>
      </c>
      <c r="D12" s="48">
        <f t="shared" si="0"/>
        <v>55846844</v>
      </c>
      <c r="E12" s="48">
        <v>52450124</v>
      </c>
      <c r="F12" s="49">
        <v>48986064</v>
      </c>
      <c r="G12" s="48">
        <f t="shared" si="1"/>
        <v>3396720</v>
      </c>
      <c r="H12" s="7"/>
      <c r="I12" s="7"/>
    </row>
    <row r="13" spans="1:9" ht="22.5" x14ac:dyDescent="0.2">
      <c r="A13" s="31" t="s">
        <v>7</v>
      </c>
      <c r="B13" s="48">
        <v>169846523</v>
      </c>
      <c r="C13" s="71">
        <v>10260566</v>
      </c>
      <c r="D13" s="48">
        <f t="shared" si="0"/>
        <v>180107089</v>
      </c>
      <c r="E13" s="48">
        <v>160721382</v>
      </c>
      <c r="F13" s="49">
        <v>107748070</v>
      </c>
      <c r="G13" s="48">
        <f t="shared" si="1"/>
        <v>19385707</v>
      </c>
      <c r="H13" s="7"/>
      <c r="I13" s="7"/>
    </row>
    <row r="14" spans="1:9" x14ac:dyDescent="0.2">
      <c r="A14" s="31" t="s">
        <v>28</v>
      </c>
      <c r="B14" s="48">
        <v>8005304</v>
      </c>
      <c r="C14" s="71">
        <v>813132</v>
      </c>
      <c r="D14" s="48">
        <f t="shared" si="0"/>
        <v>8818436</v>
      </c>
      <c r="E14" s="48">
        <v>7831704</v>
      </c>
      <c r="F14" s="49">
        <v>7590783</v>
      </c>
      <c r="G14" s="48">
        <f t="shared" si="1"/>
        <v>986732</v>
      </c>
      <c r="H14" s="7"/>
      <c r="I14" s="7"/>
    </row>
    <row r="15" spans="1:9" ht="20.100000000000001" customHeight="1" x14ac:dyDescent="0.2">
      <c r="A15" s="50" t="s">
        <v>60</v>
      </c>
      <c r="B15" s="36">
        <f>SUM(B8:B14)</f>
        <v>2681650282</v>
      </c>
      <c r="C15" s="36">
        <f t="shared" ref="C15" si="2">SUM(C8:C14)</f>
        <v>693544650</v>
      </c>
      <c r="D15" s="36">
        <f>SUM(D8:D14)</f>
        <v>3375194932</v>
      </c>
      <c r="E15" s="36">
        <f>SUM(E8:E14)</f>
        <v>3230548766</v>
      </c>
      <c r="F15" s="36">
        <f>SUM(F8:F14)</f>
        <v>2854191974</v>
      </c>
      <c r="G15" s="36">
        <f>SUM(G8:G14)</f>
        <v>144646166</v>
      </c>
      <c r="I15" s="7"/>
    </row>
    <row r="17" spans="1:8" x14ac:dyDescent="0.2">
      <c r="A17" s="20" t="s">
        <v>24</v>
      </c>
      <c r="B17" s="46">
        <v>2681650282</v>
      </c>
      <c r="C17" s="46">
        <v>693544650.21000004</v>
      </c>
      <c r="D17" s="46">
        <v>3375194932.21</v>
      </c>
      <c r="E17" s="46">
        <v>3230548766.48</v>
      </c>
      <c r="F17" s="46">
        <v>2854191973.9400001</v>
      </c>
      <c r="G17" s="46">
        <v>144646165.72999999</v>
      </c>
    </row>
    <row r="18" spans="1:8" x14ac:dyDescent="0.2">
      <c r="B18" s="21">
        <f>+B17-B15</f>
        <v>0</v>
      </c>
      <c r="C18" s="21">
        <f>+C17-C15</f>
        <v>0.21000003814697266</v>
      </c>
      <c r="D18" s="21">
        <f t="shared" ref="D18:F18" si="3">+D17-D15</f>
        <v>0.21000003814697266</v>
      </c>
      <c r="E18" s="21">
        <f t="shared" si="3"/>
        <v>0.48000001907348633</v>
      </c>
      <c r="F18" s="6">
        <f t="shared" si="3"/>
        <v>-5.9999942779541016E-2</v>
      </c>
      <c r="G18" s="21">
        <f>+G17-G15</f>
        <v>-0.27000001072883606</v>
      </c>
    </row>
    <row r="19" spans="1:8" x14ac:dyDescent="0.2">
      <c r="E19" s="7"/>
      <c r="F19" s="7"/>
    </row>
    <row r="20" spans="1:8" x14ac:dyDescent="0.2">
      <c r="C20" s="7"/>
      <c r="D20" s="6"/>
    </row>
    <row r="21" spans="1:8" x14ac:dyDescent="0.2">
      <c r="A21" s="20" t="s">
        <v>224</v>
      </c>
      <c r="B21" s="6">
        <v>2681650282</v>
      </c>
      <c r="D21" s="6">
        <v>3375194932.21</v>
      </c>
      <c r="E21" s="6">
        <v>3230548766.4799991</v>
      </c>
      <c r="F21" s="6">
        <v>2854191973.9399981</v>
      </c>
      <c r="G21" s="6">
        <v>104311304.11999997</v>
      </c>
    </row>
    <row r="22" spans="1:8" x14ac:dyDescent="0.2">
      <c r="D22" s="24">
        <f>+D17-D21</f>
        <v>0</v>
      </c>
      <c r="E22" s="24">
        <f t="shared" ref="E22:G22" si="4">+E17-E21</f>
        <v>0</v>
      </c>
      <c r="F22" s="24">
        <f t="shared" si="4"/>
        <v>0</v>
      </c>
      <c r="G22" s="24">
        <f t="shared" si="4"/>
        <v>40334861.610000014</v>
      </c>
      <c r="H22" s="1" t="s">
        <v>223</v>
      </c>
    </row>
  </sheetData>
  <mergeCells count="8">
    <mergeCell ref="A6:A7"/>
    <mergeCell ref="B6:F6"/>
    <mergeCell ref="G6:G7"/>
    <mergeCell ref="A1:G1"/>
    <mergeCell ref="A2:G2"/>
    <mergeCell ref="A3:G3"/>
    <mergeCell ref="A5:G5"/>
    <mergeCell ref="A4:G4"/>
  </mergeCells>
  <pageMargins left="0.23622047244094491" right="0.23622047244094491" top="0.74803149606299213" bottom="0.74803149606299213" header="0.31496062992125984" footer="0.31496062992125984"/>
  <pageSetup orientation="landscape" r:id="rId1"/>
  <ignoredErrors>
    <ignoredError sqref="B15:C1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3"/>
  <sheetViews>
    <sheetView showGridLines="0" zoomScale="115" zoomScaleNormal="115" workbookViewId="0">
      <selection sqref="A1:G19"/>
    </sheetView>
  </sheetViews>
  <sheetFormatPr baseColWidth="10" defaultColWidth="11.42578125" defaultRowHeight="11.25" x14ac:dyDescent="0.2"/>
  <cols>
    <col min="1" max="1" width="38.7109375" style="1" customWidth="1"/>
    <col min="2" max="2" width="13" style="1" bestFit="1" customWidth="1"/>
    <col min="3" max="3" width="16.140625" style="1" customWidth="1"/>
    <col min="4" max="4" width="13" style="1" bestFit="1" customWidth="1"/>
    <col min="5" max="5" width="14.85546875" style="1" bestFit="1" customWidth="1"/>
    <col min="6" max="6" width="15.140625" style="1" customWidth="1"/>
    <col min="7" max="7" width="14.85546875" style="1" customWidth="1"/>
    <col min="8" max="16384" width="11.42578125" style="1"/>
  </cols>
  <sheetData>
    <row r="1" spans="1:7" x14ac:dyDescent="0.2">
      <c r="A1" s="121" t="str">
        <f>+EAI!A1</f>
        <v>OPD SALUD DE TLAXCALA</v>
      </c>
      <c r="B1" s="116"/>
      <c r="C1" s="116"/>
      <c r="D1" s="116"/>
      <c r="E1" s="116"/>
      <c r="F1" s="116"/>
      <c r="G1" s="116"/>
    </row>
    <row r="2" spans="1:7" x14ac:dyDescent="0.2">
      <c r="A2" s="115" t="s">
        <v>53</v>
      </c>
      <c r="B2" s="116"/>
      <c r="C2" s="116"/>
      <c r="D2" s="116"/>
      <c r="E2" s="116"/>
      <c r="F2" s="116"/>
      <c r="G2" s="116"/>
    </row>
    <row r="3" spans="1:7" x14ac:dyDescent="0.2">
      <c r="A3" s="115" t="s">
        <v>61</v>
      </c>
      <c r="B3" s="116"/>
      <c r="C3" s="116"/>
      <c r="D3" s="116"/>
      <c r="E3" s="116"/>
      <c r="F3" s="116"/>
      <c r="G3" s="116"/>
    </row>
    <row r="4" spans="1:7" x14ac:dyDescent="0.2">
      <c r="A4" s="121" t="str">
        <f>+EAI!A3</f>
        <v>Del 01 de ENERO de 2025 al 31 de DICIEMBRE de 2025</v>
      </c>
      <c r="B4" s="116"/>
      <c r="C4" s="116"/>
      <c r="D4" s="116"/>
      <c r="E4" s="116"/>
      <c r="F4" s="116"/>
      <c r="G4" s="116"/>
    </row>
    <row r="5" spans="1:7" x14ac:dyDescent="0.2">
      <c r="A5" s="123" t="str">
        <f>+EAI!A4</f>
        <v>(Cifras en Pesos)</v>
      </c>
      <c r="B5" s="124"/>
      <c r="C5" s="124"/>
      <c r="D5" s="124"/>
      <c r="E5" s="124"/>
      <c r="F5" s="124"/>
      <c r="G5" s="124"/>
    </row>
    <row r="6" spans="1:7" x14ac:dyDescent="0.2">
      <c r="A6" s="88" t="s">
        <v>20</v>
      </c>
      <c r="B6" s="85" t="s">
        <v>89</v>
      </c>
      <c r="C6" s="86"/>
      <c r="D6" s="86"/>
      <c r="E6" s="86"/>
      <c r="F6" s="87"/>
      <c r="G6" s="88" t="s">
        <v>59</v>
      </c>
    </row>
    <row r="7" spans="1:7" ht="22.5" x14ac:dyDescent="0.2">
      <c r="A7" s="89"/>
      <c r="B7" s="51" t="s">
        <v>56</v>
      </c>
      <c r="C7" s="51" t="s">
        <v>57</v>
      </c>
      <c r="D7" s="51" t="s">
        <v>34</v>
      </c>
      <c r="E7" s="51" t="s">
        <v>35</v>
      </c>
      <c r="F7" s="51" t="s">
        <v>58</v>
      </c>
      <c r="G7" s="122"/>
    </row>
    <row r="8" spans="1:7" x14ac:dyDescent="0.2">
      <c r="A8" s="39"/>
      <c r="B8" s="48"/>
      <c r="C8" s="49"/>
      <c r="D8" s="48"/>
      <c r="E8" s="49"/>
      <c r="F8" s="49"/>
      <c r="G8" s="48"/>
    </row>
    <row r="9" spans="1:7" x14ac:dyDescent="0.2">
      <c r="A9" s="39" t="s">
        <v>62</v>
      </c>
      <c r="B9" s="48">
        <v>2663984299</v>
      </c>
      <c r="C9" s="71">
        <v>539490083</v>
      </c>
      <c r="D9" s="48">
        <f>+B9+C9</f>
        <v>3203474382</v>
      </c>
      <c r="E9" s="49">
        <v>3093778428</v>
      </c>
      <c r="F9" s="49">
        <v>2735392706</v>
      </c>
      <c r="G9" s="48">
        <f>+D9-E9</f>
        <v>109695954</v>
      </c>
    </row>
    <row r="10" spans="1:7" x14ac:dyDescent="0.2">
      <c r="A10" s="39"/>
      <c r="B10" s="48"/>
      <c r="C10" s="49"/>
      <c r="D10" s="48"/>
      <c r="E10" s="49"/>
      <c r="F10" s="49"/>
      <c r="G10" s="48"/>
    </row>
    <row r="11" spans="1:7" x14ac:dyDescent="0.2">
      <c r="A11" s="39" t="s">
        <v>65</v>
      </c>
      <c r="B11" s="48">
        <v>17665983</v>
      </c>
      <c r="C11" s="71">
        <v>154054567</v>
      </c>
      <c r="D11" s="48">
        <f>+B11+C11</f>
        <v>171720550</v>
      </c>
      <c r="E11" s="49">
        <v>136770338</v>
      </c>
      <c r="F11" s="49">
        <v>118799268</v>
      </c>
      <c r="G11" s="48">
        <f>+D11-E11</f>
        <v>34950212</v>
      </c>
    </row>
    <row r="12" spans="1:7" x14ac:dyDescent="0.2">
      <c r="A12" s="39"/>
      <c r="B12" s="48"/>
      <c r="C12" s="49"/>
      <c r="D12" s="48"/>
      <c r="E12" s="49"/>
      <c r="F12" s="49"/>
      <c r="G12" s="48"/>
    </row>
    <row r="13" spans="1:7" ht="22.5" x14ac:dyDescent="0.2">
      <c r="A13" s="39" t="s">
        <v>66</v>
      </c>
      <c r="B13" s="52">
        <v>0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</row>
    <row r="14" spans="1:7" x14ac:dyDescent="0.2">
      <c r="A14" s="39"/>
      <c r="B14" s="52"/>
      <c r="C14" s="52"/>
      <c r="D14" s="52"/>
      <c r="E14" s="52"/>
      <c r="F14" s="52"/>
      <c r="G14" s="52"/>
    </row>
    <row r="15" spans="1:7" x14ac:dyDescent="0.2">
      <c r="A15" s="39" t="s">
        <v>64</v>
      </c>
      <c r="B15" s="52">
        <v>0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</row>
    <row r="16" spans="1:7" x14ac:dyDescent="0.2">
      <c r="A16" s="39"/>
      <c r="B16" s="52"/>
      <c r="C16" s="52"/>
      <c r="D16" s="52"/>
      <c r="E16" s="52"/>
      <c r="F16" s="52"/>
      <c r="G16" s="52"/>
    </row>
    <row r="17" spans="1:7" x14ac:dyDescent="0.2">
      <c r="A17" s="39" t="s">
        <v>63</v>
      </c>
      <c r="B17" s="52">
        <v>0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</row>
    <row r="18" spans="1:7" x14ac:dyDescent="0.2">
      <c r="A18" s="39"/>
      <c r="B18" s="52"/>
      <c r="C18" s="52"/>
      <c r="D18" s="52"/>
      <c r="E18" s="52"/>
      <c r="F18" s="52"/>
      <c r="G18" s="52"/>
    </row>
    <row r="19" spans="1:7" ht="20.100000000000001" customHeight="1" x14ac:dyDescent="0.2">
      <c r="A19" s="50" t="s">
        <v>60</v>
      </c>
      <c r="B19" s="36">
        <f>SUM(B9:B17)</f>
        <v>2681650282</v>
      </c>
      <c r="C19" s="36">
        <f t="shared" ref="C19:G19" si="0">SUM(C9:C17)</f>
        <v>693544650</v>
      </c>
      <c r="D19" s="36">
        <f t="shared" si="0"/>
        <v>3375194932</v>
      </c>
      <c r="E19" s="36">
        <f t="shared" si="0"/>
        <v>3230548766</v>
      </c>
      <c r="F19" s="36">
        <f t="shared" si="0"/>
        <v>2854191974</v>
      </c>
      <c r="G19" s="36">
        <f t="shared" si="0"/>
        <v>144646166</v>
      </c>
    </row>
    <row r="21" spans="1:7" x14ac:dyDescent="0.2">
      <c r="A21" s="20" t="s">
        <v>24</v>
      </c>
      <c r="B21" s="46">
        <v>2681650282</v>
      </c>
      <c r="C21" s="46">
        <v>693544650.21000004</v>
      </c>
      <c r="D21" s="46">
        <v>3375194932.21</v>
      </c>
      <c r="E21" s="46">
        <v>3230548766.48</v>
      </c>
      <c r="F21" s="46">
        <v>2854191973.9400001</v>
      </c>
      <c r="G21" s="46">
        <v>144646165.72999999</v>
      </c>
    </row>
    <row r="22" spans="1:7" x14ac:dyDescent="0.2">
      <c r="B22" s="6">
        <f>+B21-B19</f>
        <v>0</v>
      </c>
      <c r="C22" s="6">
        <f t="shared" ref="C22:G22" si="1">+C21-C19</f>
        <v>0.21000003814697266</v>
      </c>
      <c r="D22" s="6">
        <f t="shared" si="1"/>
        <v>0.21000003814697266</v>
      </c>
      <c r="E22" s="6">
        <f t="shared" si="1"/>
        <v>0.48000001907348633</v>
      </c>
      <c r="F22" s="6">
        <f t="shared" si="1"/>
        <v>-5.9999942779541016E-2</v>
      </c>
      <c r="G22" s="6">
        <f t="shared" si="1"/>
        <v>-0.27000001072883606</v>
      </c>
    </row>
    <row r="23" spans="1:7" x14ac:dyDescent="0.2">
      <c r="C23" s="7"/>
      <c r="E23" s="7"/>
      <c r="F23" s="7"/>
    </row>
  </sheetData>
  <mergeCells count="8">
    <mergeCell ref="B6:F6"/>
    <mergeCell ref="A6:A7"/>
    <mergeCell ref="G6:G7"/>
    <mergeCell ref="A1:G1"/>
    <mergeCell ref="A2:G2"/>
    <mergeCell ref="A3:G3"/>
    <mergeCell ref="A4:G4"/>
    <mergeCell ref="A5:G5"/>
  </mergeCells>
  <printOptions horizontalCentered="1"/>
  <pageMargins left="0.23622047244094491" right="0.23622047244094491" top="0.74803149606299213" bottom="0.74803149606299213" header="0.31496062992125984" footer="0.31496062992125984"/>
  <pageSetup orientation="landscape" r:id="rId1"/>
  <ignoredErrors>
    <ignoredError sqref="B19:G1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84"/>
  <sheetViews>
    <sheetView showGridLines="0" topLeftCell="A63" zoomScale="180" zoomScaleNormal="180" workbookViewId="0">
      <selection activeCell="B1" sqref="B1:H80"/>
    </sheetView>
  </sheetViews>
  <sheetFormatPr baseColWidth="10" defaultColWidth="11.42578125" defaultRowHeight="11.25" outlineLevelRow="1" x14ac:dyDescent="0.2"/>
  <cols>
    <col min="1" max="1" width="3.85546875" style="73" customWidth="1"/>
    <col min="2" max="2" width="45.7109375" style="1" customWidth="1"/>
    <col min="3" max="5" width="17.42578125" style="1" customWidth="1"/>
    <col min="6" max="7" width="14.85546875" style="1" bestFit="1" customWidth="1"/>
    <col min="8" max="8" width="14.42578125" style="1" bestFit="1" customWidth="1"/>
    <col min="9" max="9" width="18.5703125" style="1" bestFit="1" customWidth="1"/>
    <col min="10" max="10" width="14.42578125" style="6" bestFit="1" customWidth="1"/>
    <col min="11" max="16384" width="11.42578125" style="1"/>
  </cols>
  <sheetData>
    <row r="1" spans="1:10" x14ac:dyDescent="0.2">
      <c r="B1" s="121" t="str">
        <f>+EAI!A1</f>
        <v>OPD SALUD DE TLAXCALA</v>
      </c>
      <c r="C1" s="125"/>
      <c r="D1" s="125"/>
      <c r="E1" s="125"/>
      <c r="F1" s="125"/>
      <c r="G1" s="125"/>
      <c r="H1" s="125"/>
      <c r="J1" s="1"/>
    </row>
    <row r="2" spans="1:10" x14ac:dyDescent="0.2">
      <c r="B2" s="115" t="s">
        <v>53</v>
      </c>
      <c r="C2" s="116"/>
      <c r="D2" s="116"/>
      <c r="E2" s="116"/>
      <c r="F2" s="116"/>
      <c r="G2" s="116"/>
      <c r="H2" s="116"/>
      <c r="J2" s="1"/>
    </row>
    <row r="3" spans="1:10" x14ac:dyDescent="0.2">
      <c r="B3" s="115" t="s">
        <v>90</v>
      </c>
      <c r="C3" s="116"/>
      <c r="D3" s="116"/>
      <c r="E3" s="116"/>
      <c r="F3" s="116"/>
      <c r="G3" s="116"/>
      <c r="H3" s="116"/>
      <c r="J3" s="1"/>
    </row>
    <row r="4" spans="1:10" x14ac:dyDescent="0.2">
      <c r="B4" s="121" t="str">
        <f>+EAI!A3</f>
        <v>Del 01 de ENERO de 2025 al 31 de DICIEMBRE de 2025</v>
      </c>
      <c r="C4" s="125"/>
      <c r="D4" s="125"/>
      <c r="E4" s="125"/>
      <c r="F4" s="125"/>
      <c r="G4" s="125"/>
      <c r="H4" s="125"/>
      <c r="J4" s="1"/>
    </row>
    <row r="5" spans="1:10" x14ac:dyDescent="0.2">
      <c r="B5" s="123" t="str">
        <f>+EAI!A4</f>
        <v>(Cifras en Pesos)</v>
      </c>
      <c r="C5" s="126"/>
      <c r="D5" s="126"/>
      <c r="E5" s="126"/>
      <c r="F5" s="126"/>
      <c r="G5" s="126"/>
      <c r="H5" s="126"/>
      <c r="J5" s="1"/>
    </row>
    <row r="6" spans="1:10" x14ac:dyDescent="0.2">
      <c r="B6" s="88" t="s">
        <v>20</v>
      </c>
      <c r="C6" s="85" t="s">
        <v>89</v>
      </c>
      <c r="D6" s="86"/>
      <c r="E6" s="86"/>
      <c r="F6" s="86"/>
      <c r="G6" s="87"/>
      <c r="H6" s="88" t="s">
        <v>59</v>
      </c>
      <c r="J6" s="1"/>
    </row>
    <row r="7" spans="1:10" ht="22.5" x14ac:dyDescent="0.2">
      <c r="B7" s="89"/>
      <c r="C7" s="51" t="s">
        <v>56</v>
      </c>
      <c r="D7" s="51" t="s">
        <v>57</v>
      </c>
      <c r="E7" s="51" t="s">
        <v>34</v>
      </c>
      <c r="F7" s="51" t="s">
        <v>35</v>
      </c>
      <c r="G7" s="51" t="s">
        <v>58</v>
      </c>
      <c r="H7" s="122"/>
      <c r="J7" s="1"/>
    </row>
    <row r="8" spans="1:10" s="23" customFormat="1" hidden="1" outlineLevel="1" x14ac:dyDescent="0.2">
      <c r="A8" s="74"/>
      <c r="B8" s="53" t="s">
        <v>79</v>
      </c>
      <c r="C8" s="54">
        <f>SUM(C9:C15)</f>
        <v>1882404626</v>
      </c>
      <c r="D8" s="54">
        <f t="shared" ref="D8:H8" si="0">SUM(D9:D15)</f>
        <v>409215032</v>
      </c>
      <c r="E8" s="54">
        <f t="shared" si="0"/>
        <v>2291619658</v>
      </c>
      <c r="F8" s="54">
        <f t="shared" si="0"/>
        <v>2286675056</v>
      </c>
      <c r="G8" s="54">
        <f t="shared" si="0"/>
        <v>2224726844</v>
      </c>
      <c r="H8" s="54">
        <f t="shared" si="0"/>
        <v>4944602</v>
      </c>
      <c r="I8" s="22"/>
      <c r="J8" s="22"/>
    </row>
    <row r="9" spans="1:10" hidden="1" outlineLevel="1" x14ac:dyDescent="0.2">
      <c r="B9" s="55" t="s">
        <v>99</v>
      </c>
      <c r="C9" s="48">
        <v>575449685</v>
      </c>
      <c r="D9" s="48">
        <v>54951724</v>
      </c>
      <c r="E9" s="48">
        <f>+C9+D9</f>
        <v>630401409</v>
      </c>
      <c r="F9" s="48">
        <v>630401214</v>
      </c>
      <c r="G9" s="48">
        <v>630401214</v>
      </c>
      <c r="H9" s="48">
        <f>+E9-F9</f>
        <v>195</v>
      </c>
      <c r="I9" s="6"/>
    </row>
    <row r="10" spans="1:10" hidden="1" outlineLevel="1" x14ac:dyDescent="0.2">
      <c r="B10" s="55" t="s">
        <v>100</v>
      </c>
      <c r="C10" s="48">
        <v>161718875</v>
      </c>
      <c r="D10" s="48">
        <v>-3504249</v>
      </c>
      <c r="E10" s="48">
        <f t="shared" ref="E10:E74" si="1">+C10+D10</f>
        <v>158214626</v>
      </c>
      <c r="F10" s="48">
        <v>156623713</v>
      </c>
      <c r="G10" s="48">
        <v>156623713</v>
      </c>
      <c r="H10" s="48">
        <f t="shared" ref="H10:H15" si="2">+E10-F10</f>
        <v>1590913</v>
      </c>
      <c r="I10" s="6"/>
    </row>
    <row r="11" spans="1:10" hidden="1" outlineLevel="1" x14ac:dyDescent="0.2">
      <c r="B11" s="55" t="s">
        <v>83</v>
      </c>
      <c r="C11" s="48">
        <v>353842218</v>
      </c>
      <c r="D11" s="48">
        <v>136897497</v>
      </c>
      <c r="E11" s="48">
        <f t="shared" si="1"/>
        <v>490739715</v>
      </c>
      <c r="F11" s="48">
        <v>490415519</v>
      </c>
      <c r="G11" s="48">
        <v>490095676</v>
      </c>
      <c r="H11" s="48">
        <f t="shared" si="2"/>
        <v>324196</v>
      </c>
      <c r="I11" s="6"/>
    </row>
    <row r="12" spans="1:10" hidden="1" outlineLevel="1" x14ac:dyDescent="0.2">
      <c r="B12" s="55" t="s">
        <v>67</v>
      </c>
      <c r="C12" s="48">
        <v>135040903</v>
      </c>
      <c r="D12" s="48">
        <v>29692436</v>
      </c>
      <c r="E12" s="48">
        <f t="shared" si="1"/>
        <v>164733339</v>
      </c>
      <c r="F12" s="48">
        <v>164409952</v>
      </c>
      <c r="G12" s="48">
        <v>163733985</v>
      </c>
      <c r="H12" s="48">
        <f t="shared" si="2"/>
        <v>323387</v>
      </c>
      <c r="I12" s="6"/>
    </row>
    <row r="13" spans="1:10" hidden="1" outlineLevel="1" x14ac:dyDescent="0.2">
      <c r="B13" s="55" t="s">
        <v>101</v>
      </c>
      <c r="C13" s="48">
        <v>626211461</v>
      </c>
      <c r="D13" s="48">
        <v>188995459</v>
      </c>
      <c r="E13" s="48">
        <f t="shared" si="1"/>
        <v>815206920</v>
      </c>
      <c r="F13" s="48">
        <v>812525072</v>
      </c>
      <c r="G13" s="48">
        <v>751572670</v>
      </c>
      <c r="H13" s="48">
        <f t="shared" si="2"/>
        <v>2681848</v>
      </c>
      <c r="I13" s="6"/>
    </row>
    <row r="14" spans="1:10" hidden="1" outlineLevel="1" x14ac:dyDescent="0.2">
      <c r="B14" s="55" t="s">
        <v>68</v>
      </c>
      <c r="C14" s="48">
        <v>0</v>
      </c>
      <c r="D14" s="48">
        <v>0</v>
      </c>
      <c r="E14" s="48">
        <f t="shared" si="1"/>
        <v>0</v>
      </c>
      <c r="F14" s="48">
        <v>0</v>
      </c>
      <c r="G14" s="48">
        <v>0</v>
      </c>
      <c r="H14" s="48">
        <f t="shared" si="2"/>
        <v>0</v>
      </c>
      <c r="I14" s="6"/>
    </row>
    <row r="15" spans="1:10" hidden="1" outlineLevel="1" x14ac:dyDescent="0.2">
      <c r="B15" s="55" t="s">
        <v>102</v>
      </c>
      <c r="C15" s="48">
        <v>30141484</v>
      </c>
      <c r="D15" s="48">
        <v>2182165</v>
      </c>
      <c r="E15" s="48">
        <f t="shared" si="1"/>
        <v>32323649</v>
      </c>
      <c r="F15" s="48">
        <v>32299586</v>
      </c>
      <c r="G15" s="48">
        <v>32299586</v>
      </c>
      <c r="H15" s="48">
        <f t="shared" si="2"/>
        <v>24063</v>
      </c>
      <c r="I15" s="6"/>
    </row>
    <row r="16" spans="1:10" s="23" customFormat="1" hidden="1" outlineLevel="1" x14ac:dyDescent="0.2">
      <c r="A16" s="74"/>
      <c r="B16" s="56" t="s">
        <v>84</v>
      </c>
      <c r="C16" s="54">
        <f>SUM(C17:C25)</f>
        <v>203061466</v>
      </c>
      <c r="D16" s="54">
        <f t="shared" ref="D16:G16" si="3">SUM(D17:D25)</f>
        <v>57271900</v>
      </c>
      <c r="E16" s="54">
        <f t="shared" si="3"/>
        <v>260333366</v>
      </c>
      <c r="F16" s="54">
        <f>SUM(F17:F25)</f>
        <v>225004682</v>
      </c>
      <c r="G16" s="54">
        <f t="shared" si="3"/>
        <v>160973317</v>
      </c>
      <c r="H16" s="54">
        <f>SUM(H17:H25)</f>
        <v>35328684</v>
      </c>
      <c r="I16" s="22"/>
      <c r="J16" s="22"/>
    </row>
    <row r="17" spans="1:10" ht="22.5" hidden="1" outlineLevel="1" x14ac:dyDescent="0.2">
      <c r="B17" s="55" t="s">
        <v>91</v>
      </c>
      <c r="C17" s="48">
        <v>27248681</v>
      </c>
      <c r="D17" s="48">
        <v>-2442007</v>
      </c>
      <c r="E17" s="48">
        <f t="shared" si="1"/>
        <v>24806674</v>
      </c>
      <c r="F17" s="48">
        <v>22025884</v>
      </c>
      <c r="G17" s="48">
        <v>16500980</v>
      </c>
      <c r="H17" s="48">
        <f t="shared" ref="H17:H25" si="4">+E17-F17</f>
        <v>2780790</v>
      </c>
      <c r="I17" s="6"/>
    </row>
    <row r="18" spans="1:10" hidden="1" outlineLevel="1" x14ac:dyDescent="0.2">
      <c r="B18" s="55" t="s">
        <v>85</v>
      </c>
      <c r="C18" s="48">
        <v>6299486</v>
      </c>
      <c r="D18" s="48">
        <v>364348</v>
      </c>
      <c r="E18" s="48">
        <f t="shared" si="1"/>
        <v>6663834</v>
      </c>
      <c r="F18" s="48">
        <v>5084364</v>
      </c>
      <c r="G18" s="48">
        <v>4034079</v>
      </c>
      <c r="H18" s="48">
        <f t="shared" si="4"/>
        <v>1579470</v>
      </c>
      <c r="I18" s="6"/>
    </row>
    <row r="19" spans="1:10" ht="22.5" hidden="1" outlineLevel="1" x14ac:dyDescent="0.2">
      <c r="B19" s="55" t="s">
        <v>92</v>
      </c>
      <c r="C19" s="48">
        <v>255600</v>
      </c>
      <c r="D19" s="48">
        <v>-21300</v>
      </c>
      <c r="E19" s="48">
        <f t="shared" si="1"/>
        <v>234300</v>
      </c>
      <c r="F19" s="48">
        <v>0</v>
      </c>
      <c r="G19" s="48">
        <v>0</v>
      </c>
      <c r="H19" s="48">
        <f t="shared" si="4"/>
        <v>234300</v>
      </c>
      <c r="I19" s="6"/>
    </row>
    <row r="20" spans="1:10" hidden="1" outlineLevel="1" x14ac:dyDescent="0.2">
      <c r="B20" s="55" t="s">
        <v>93</v>
      </c>
      <c r="C20" s="48">
        <v>4326902</v>
      </c>
      <c r="D20" s="48">
        <v>-1708177</v>
      </c>
      <c r="E20" s="48">
        <f t="shared" si="1"/>
        <v>2618725</v>
      </c>
      <c r="F20" s="48">
        <v>406118</v>
      </c>
      <c r="G20" s="48">
        <v>154119</v>
      </c>
      <c r="H20" s="48">
        <f t="shared" si="4"/>
        <v>2212607</v>
      </c>
      <c r="I20" s="6"/>
    </row>
    <row r="21" spans="1:10" hidden="1" outlineLevel="1" x14ac:dyDescent="0.2">
      <c r="B21" s="55" t="s">
        <v>94</v>
      </c>
      <c r="C21" s="48">
        <v>108897526</v>
      </c>
      <c r="D21" s="48">
        <v>83641649</v>
      </c>
      <c r="E21" s="48">
        <f t="shared" si="1"/>
        <v>192539175</v>
      </c>
      <c r="F21" s="48">
        <v>173738456</v>
      </c>
      <c r="G21" s="48">
        <v>121516194</v>
      </c>
      <c r="H21" s="48">
        <f t="shared" si="4"/>
        <v>18800719</v>
      </c>
      <c r="I21" s="6"/>
    </row>
    <row r="22" spans="1:10" hidden="1" outlineLevel="1" x14ac:dyDescent="0.2">
      <c r="B22" s="55" t="s">
        <v>86</v>
      </c>
      <c r="C22" s="48">
        <v>22254915</v>
      </c>
      <c r="D22" s="48">
        <v>-4104230</v>
      </c>
      <c r="E22" s="48">
        <f t="shared" si="1"/>
        <v>18150685</v>
      </c>
      <c r="F22" s="48">
        <v>12453647</v>
      </c>
      <c r="G22" s="48">
        <v>12323054</v>
      </c>
      <c r="H22" s="48">
        <f t="shared" si="4"/>
        <v>5697038</v>
      </c>
      <c r="I22" s="6"/>
    </row>
    <row r="23" spans="1:10" ht="22.5" hidden="1" outlineLevel="1" x14ac:dyDescent="0.2">
      <c r="B23" s="55" t="s">
        <v>95</v>
      </c>
      <c r="C23" s="48">
        <v>25863139</v>
      </c>
      <c r="D23" s="48">
        <v>-20390690</v>
      </c>
      <c r="E23" s="48">
        <f t="shared" si="1"/>
        <v>5472449</v>
      </c>
      <c r="F23" s="48">
        <v>4151930</v>
      </c>
      <c r="G23" s="48">
        <v>1412974</v>
      </c>
      <c r="H23" s="48">
        <f t="shared" si="4"/>
        <v>1320519</v>
      </c>
      <c r="I23" s="6"/>
    </row>
    <row r="24" spans="1:10" hidden="1" outlineLevel="1" x14ac:dyDescent="0.2">
      <c r="B24" s="55" t="s">
        <v>87</v>
      </c>
      <c r="C24" s="48">
        <v>0</v>
      </c>
      <c r="D24" s="48">
        <v>0</v>
      </c>
      <c r="E24" s="48">
        <f t="shared" si="1"/>
        <v>0</v>
      </c>
      <c r="F24" s="48">
        <v>0</v>
      </c>
      <c r="G24" s="48">
        <v>0</v>
      </c>
      <c r="H24" s="48">
        <f t="shared" si="4"/>
        <v>0</v>
      </c>
      <c r="I24" s="6"/>
    </row>
    <row r="25" spans="1:10" hidden="1" outlineLevel="1" x14ac:dyDescent="0.2">
      <c r="B25" s="55" t="s">
        <v>88</v>
      </c>
      <c r="C25" s="48">
        <v>7915217</v>
      </c>
      <c r="D25" s="48">
        <v>1932307</v>
      </c>
      <c r="E25" s="48">
        <f t="shared" si="1"/>
        <v>9847524</v>
      </c>
      <c r="F25" s="48">
        <v>7144283</v>
      </c>
      <c r="G25" s="48">
        <v>5031917</v>
      </c>
      <c r="H25" s="48">
        <f t="shared" si="4"/>
        <v>2703241</v>
      </c>
      <c r="I25" s="6"/>
    </row>
    <row r="26" spans="1:10" s="23" customFormat="1" hidden="1" outlineLevel="1" x14ac:dyDescent="0.2">
      <c r="A26" s="74"/>
      <c r="B26" s="56" t="s">
        <v>80</v>
      </c>
      <c r="C26" s="54">
        <f>SUM(C27:C35)</f>
        <v>567882669</v>
      </c>
      <c r="D26" s="54">
        <f t="shared" ref="D26" si="5">SUM(D27:D35)</f>
        <v>73605963</v>
      </c>
      <c r="E26" s="54">
        <f>SUM(E27:E35)</f>
        <v>641488632</v>
      </c>
      <c r="F26" s="54">
        <f t="shared" ref="F26:H26" si="6">SUM(F27:F35)</f>
        <v>572653790</v>
      </c>
      <c r="G26" s="54">
        <f t="shared" si="6"/>
        <v>340247643</v>
      </c>
      <c r="H26" s="54">
        <f t="shared" si="6"/>
        <v>68834842</v>
      </c>
      <c r="I26" s="6"/>
      <c r="J26" s="22"/>
    </row>
    <row r="27" spans="1:10" hidden="1" outlineLevel="1" x14ac:dyDescent="0.2">
      <c r="B27" s="55" t="s">
        <v>96</v>
      </c>
      <c r="C27" s="48">
        <v>28816091</v>
      </c>
      <c r="D27" s="48">
        <v>13874568</v>
      </c>
      <c r="E27" s="48">
        <f t="shared" si="1"/>
        <v>42690659</v>
      </c>
      <c r="F27" s="48">
        <v>41913880</v>
      </c>
      <c r="G27" s="48">
        <v>36631375</v>
      </c>
      <c r="H27" s="48">
        <f t="shared" ref="H27:H35" si="7">+E27-F27</f>
        <v>776779</v>
      </c>
      <c r="I27" s="6"/>
    </row>
    <row r="28" spans="1:10" hidden="1" outlineLevel="1" x14ac:dyDescent="0.2">
      <c r="B28" s="55" t="s">
        <v>103</v>
      </c>
      <c r="C28" s="48">
        <v>21255852</v>
      </c>
      <c r="D28" s="48">
        <v>1945073</v>
      </c>
      <c r="E28" s="48">
        <f t="shared" si="1"/>
        <v>23200925</v>
      </c>
      <c r="F28" s="48">
        <v>19732203</v>
      </c>
      <c r="G28" s="48">
        <v>17467632</v>
      </c>
      <c r="H28" s="48">
        <f t="shared" si="7"/>
        <v>3468722</v>
      </c>
      <c r="I28" s="6"/>
    </row>
    <row r="29" spans="1:10" ht="22.5" hidden="1" outlineLevel="1" x14ac:dyDescent="0.2">
      <c r="B29" s="55" t="s">
        <v>104</v>
      </c>
      <c r="C29" s="48">
        <v>303559631</v>
      </c>
      <c r="D29" s="48">
        <v>32762287</v>
      </c>
      <c r="E29" s="48">
        <f t="shared" si="1"/>
        <v>336321918</v>
      </c>
      <c r="F29" s="48">
        <v>307416778</v>
      </c>
      <c r="G29" s="48">
        <v>170970891</v>
      </c>
      <c r="H29" s="48">
        <f t="shared" si="7"/>
        <v>28905140</v>
      </c>
      <c r="I29" s="6"/>
    </row>
    <row r="30" spans="1:10" hidden="1" outlineLevel="1" x14ac:dyDescent="0.2">
      <c r="B30" s="55" t="s">
        <v>105</v>
      </c>
      <c r="C30" s="48">
        <v>7312187</v>
      </c>
      <c r="D30" s="48">
        <v>-255522</v>
      </c>
      <c r="E30" s="48">
        <f t="shared" si="1"/>
        <v>7056665</v>
      </c>
      <c r="F30" s="48">
        <v>5366536</v>
      </c>
      <c r="G30" s="48">
        <v>4335345</v>
      </c>
      <c r="H30" s="48">
        <f t="shared" si="7"/>
        <v>1690129</v>
      </c>
      <c r="I30" s="6"/>
    </row>
    <row r="31" spans="1:10" ht="22.5" hidden="1" outlineLevel="1" x14ac:dyDescent="0.2">
      <c r="B31" s="55" t="s">
        <v>106</v>
      </c>
      <c r="C31" s="48">
        <v>140885278</v>
      </c>
      <c r="D31" s="48">
        <v>23204980</v>
      </c>
      <c r="E31" s="48">
        <f t="shared" si="1"/>
        <v>164090258</v>
      </c>
      <c r="F31" s="48">
        <v>155875812</v>
      </c>
      <c r="G31" s="48">
        <v>73951708</v>
      </c>
      <c r="H31" s="48">
        <f t="shared" si="7"/>
        <v>8214446</v>
      </c>
      <c r="I31" s="6"/>
    </row>
    <row r="32" spans="1:10" hidden="1" outlineLevel="1" x14ac:dyDescent="0.2">
      <c r="B32" s="55" t="s">
        <v>107</v>
      </c>
      <c r="C32" s="48">
        <v>1240640</v>
      </c>
      <c r="D32" s="48">
        <v>3903249</v>
      </c>
      <c r="E32" s="48">
        <f t="shared" si="1"/>
        <v>5143889</v>
      </c>
      <c r="F32" s="48">
        <v>4094710</v>
      </c>
      <c r="G32" s="48">
        <v>243560</v>
      </c>
      <c r="H32" s="48">
        <f t="shared" si="7"/>
        <v>1049179</v>
      </c>
      <c r="I32" s="6"/>
    </row>
    <row r="33" spans="1:10" hidden="1" outlineLevel="1" x14ac:dyDescent="0.2">
      <c r="B33" s="55" t="s">
        <v>108</v>
      </c>
      <c r="C33" s="48">
        <v>6697681</v>
      </c>
      <c r="D33" s="48">
        <v>-957265</v>
      </c>
      <c r="E33" s="48">
        <f t="shared" si="1"/>
        <v>5740416</v>
      </c>
      <c r="F33" s="48">
        <v>3670243</v>
      </c>
      <c r="G33" s="48">
        <v>3620431</v>
      </c>
      <c r="H33" s="48">
        <f t="shared" si="7"/>
        <v>2070173</v>
      </c>
      <c r="I33" s="6"/>
    </row>
    <row r="34" spans="1:10" hidden="1" outlineLevel="1" x14ac:dyDescent="0.2">
      <c r="B34" s="55" t="s">
        <v>69</v>
      </c>
      <c r="C34" s="48">
        <v>54198520</v>
      </c>
      <c r="D34" s="48">
        <v>-38260540</v>
      </c>
      <c r="E34" s="48">
        <f t="shared" si="1"/>
        <v>15937980</v>
      </c>
      <c r="F34" s="48">
        <v>14338560</v>
      </c>
      <c r="G34" s="48">
        <v>12781633</v>
      </c>
      <c r="H34" s="48">
        <f t="shared" si="7"/>
        <v>1599420</v>
      </c>
      <c r="I34" s="6"/>
    </row>
    <row r="35" spans="1:10" hidden="1" outlineLevel="1" x14ac:dyDescent="0.2">
      <c r="B35" s="55" t="s">
        <v>70</v>
      </c>
      <c r="C35" s="48">
        <v>3916789</v>
      </c>
      <c r="D35" s="48">
        <v>37389133</v>
      </c>
      <c r="E35" s="48">
        <f t="shared" si="1"/>
        <v>41305922</v>
      </c>
      <c r="F35" s="48">
        <v>20245068</v>
      </c>
      <c r="G35" s="48">
        <v>20245068</v>
      </c>
      <c r="H35" s="48">
        <f t="shared" si="7"/>
        <v>21060854</v>
      </c>
      <c r="I35" s="6"/>
    </row>
    <row r="36" spans="1:10" s="23" customFormat="1" ht="22.5" hidden="1" outlineLevel="1" collapsed="1" x14ac:dyDescent="0.2">
      <c r="A36" s="74"/>
      <c r="B36" s="56" t="s">
        <v>116</v>
      </c>
      <c r="C36" s="54">
        <f t="shared" ref="C36:H36" si="8">SUM(C37:C45)</f>
        <v>10635538</v>
      </c>
      <c r="D36" s="54">
        <f t="shared" si="8"/>
        <v>-602811</v>
      </c>
      <c r="E36" s="54">
        <f t="shared" si="8"/>
        <v>10032727</v>
      </c>
      <c r="F36" s="54">
        <f>SUM(F37:F45)</f>
        <v>9444901</v>
      </c>
      <c r="G36" s="54">
        <f t="shared" si="8"/>
        <v>9444901</v>
      </c>
      <c r="H36" s="54">
        <f t="shared" si="8"/>
        <v>587826</v>
      </c>
      <c r="I36" s="6"/>
      <c r="J36" s="22"/>
    </row>
    <row r="37" spans="1:10" hidden="1" outlineLevel="1" x14ac:dyDescent="0.2">
      <c r="B37" s="55" t="s">
        <v>109</v>
      </c>
      <c r="C37" s="48">
        <v>0</v>
      </c>
      <c r="D37" s="48">
        <v>0</v>
      </c>
      <c r="E37" s="48">
        <f t="shared" si="1"/>
        <v>0</v>
      </c>
      <c r="F37" s="48">
        <v>0</v>
      </c>
      <c r="G37" s="48">
        <v>0</v>
      </c>
      <c r="H37" s="48">
        <f t="shared" ref="H37:H45" si="9">+E37-F37</f>
        <v>0</v>
      </c>
      <c r="I37" s="22"/>
    </row>
    <row r="38" spans="1:10" hidden="1" outlineLevel="1" x14ac:dyDescent="0.2">
      <c r="B38" s="55" t="s">
        <v>110</v>
      </c>
      <c r="C38" s="48">
        <v>0</v>
      </c>
      <c r="D38" s="48">
        <v>0</v>
      </c>
      <c r="E38" s="48">
        <f t="shared" si="1"/>
        <v>0</v>
      </c>
      <c r="F38" s="48">
        <v>0</v>
      </c>
      <c r="G38" s="48">
        <v>0</v>
      </c>
      <c r="H38" s="48">
        <f t="shared" si="9"/>
        <v>0</v>
      </c>
      <c r="I38" s="22"/>
    </row>
    <row r="39" spans="1:10" hidden="1" outlineLevel="1" x14ac:dyDescent="0.2">
      <c r="B39" s="55" t="s">
        <v>111</v>
      </c>
      <c r="C39" s="48">
        <v>0</v>
      </c>
      <c r="D39" s="48">
        <v>0</v>
      </c>
      <c r="E39" s="48">
        <f t="shared" si="1"/>
        <v>0</v>
      </c>
      <c r="F39" s="48">
        <v>0</v>
      </c>
      <c r="G39" s="48">
        <v>0</v>
      </c>
      <c r="H39" s="48">
        <f t="shared" si="9"/>
        <v>0</v>
      </c>
      <c r="I39" s="6"/>
    </row>
    <row r="40" spans="1:10" hidden="1" outlineLevel="1" x14ac:dyDescent="0.2">
      <c r="B40" s="55" t="s">
        <v>71</v>
      </c>
      <c r="C40" s="48">
        <v>10635538</v>
      </c>
      <c r="D40" s="48">
        <v>-602811</v>
      </c>
      <c r="E40" s="48">
        <f t="shared" si="1"/>
        <v>10032727</v>
      </c>
      <c r="F40" s="48">
        <v>9444901</v>
      </c>
      <c r="G40" s="48">
        <v>9444901</v>
      </c>
      <c r="H40" s="48">
        <f t="shared" si="9"/>
        <v>587826</v>
      </c>
      <c r="I40" s="6"/>
    </row>
    <row r="41" spans="1:10" hidden="1" outlineLevel="1" x14ac:dyDescent="0.2">
      <c r="B41" s="55" t="s">
        <v>64</v>
      </c>
      <c r="C41" s="48">
        <v>0</v>
      </c>
      <c r="D41" s="48">
        <v>0</v>
      </c>
      <c r="E41" s="48">
        <f t="shared" si="1"/>
        <v>0</v>
      </c>
      <c r="F41" s="48">
        <v>0</v>
      </c>
      <c r="G41" s="48">
        <v>0</v>
      </c>
      <c r="H41" s="48">
        <f t="shared" si="9"/>
        <v>0</v>
      </c>
      <c r="I41" s="6"/>
    </row>
    <row r="42" spans="1:10" hidden="1" outlineLevel="1" x14ac:dyDescent="0.2">
      <c r="B42" s="55" t="s">
        <v>112</v>
      </c>
      <c r="C42" s="48">
        <v>0</v>
      </c>
      <c r="D42" s="48">
        <v>0</v>
      </c>
      <c r="E42" s="48">
        <f t="shared" si="1"/>
        <v>0</v>
      </c>
      <c r="F42" s="48">
        <v>0</v>
      </c>
      <c r="G42" s="48">
        <v>0</v>
      </c>
      <c r="H42" s="48">
        <f t="shared" si="9"/>
        <v>0</v>
      </c>
      <c r="I42" s="6"/>
    </row>
    <row r="43" spans="1:10" hidden="1" outlineLevel="1" x14ac:dyDescent="0.2">
      <c r="B43" s="55" t="s">
        <v>113</v>
      </c>
      <c r="C43" s="48">
        <v>0</v>
      </c>
      <c r="D43" s="48">
        <v>0</v>
      </c>
      <c r="E43" s="48">
        <f t="shared" si="1"/>
        <v>0</v>
      </c>
      <c r="F43" s="48">
        <v>0</v>
      </c>
      <c r="G43" s="48">
        <v>0</v>
      </c>
      <c r="H43" s="48">
        <f t="shared" si="9"/>
        <v>0</v>
      </c>
      <c r="I43" s="6"/>
    </row>
    <row r="44" spans="1:10" hidden="1" outlineLevel="1" x14ac:dyDescent="0.2">
      <c r="B44" s="55" t="s">
        <v>72</v>
      </c>
      <c r="C44" s="48">
        <v>0</v>
      </c>
      <c r="D44" s="48">
        <v>0</v>
      </c>
      <c r="E44" s="48">
        <f t="shared" si="1"/>
        <v>0</v>
      </c>
      <c r="F44" s="48">
        <v>0</v>
      </c>
      <c r="G44" s="48">
        <v>0</v>
      </c>
      <c r="H44" s="48">
        <f t="shared" si="9"/>
        <v>0</v>
      </c>
      <c r="I44" s="6"/>
    </row>
    <row r="45" spans="1:10" hidden="1" outlineLevel="1" x14ac:dyDescent="0.2">
      <c r="B45" s="55" t="s">
        <v>114</v>
      </c>
      <c r="C45" s="48">
        <v>0</v>
      </c>
      <c r="D45" s="48">
        <v>0</v>
      </c>
      <c r="E45" s="48">
        <f t="shared" si="1"/>
        <v>0</v>
      </c>
      <c r="F45" s="48">
        <v>0</v>
      </c>
      <c r="G45" s="48">
        <v>0</v>
      </c>
      <c r="H45" s="48">
        <f t="shared" si="9"/>
        <v>0</v>
      </c>
      <c r="I45" s="6"/>
    </row>
    <row r="46" spans="1:10" s="23" customFormat="1" hidden="1" outlineLevel="1" x14ac:dyDescent="0.2">
      <c r="A46" s="74"/>
      <c r="B46" s="56" t="s">
        <v>115</v>
      </c>
      <c r="C46" s="54">
        <f>SUM(C47:C55)</f>
        <v>17665983</v>
      </c>
      <c r="D46" s="54">
        <f t="shared" ref="D46:G46" si="10">SUM(D47:D55)</f>
        <v>122354566</v>
      </c>
      <c r="E46" s="54">
        <f t="shared" si="10"/>
        <v>140020549</v>
      </c>
      <c r="F46" s="54">
        <f t="shared" si="10"/>
        <v>136770337</v>
      </c>
      <c r="G46" s="54">
        <f t="shared" si="10"/>
        <v>118799269</v>
      </c>
      <c r="H46" s="54">
        <f>SUM(H47:H55)</f>
        <v>3250212</v>
      </c>
      <c r="I46" s="6"/>
      <c r="J46" s="22"/>
    </row>
    <row r="47" spans="1:10" hidden="1" outlineLevel="1" x14ac:dyDescent="0.2">
      <c r="B47" s="55" t="s">
        <v>117</v>
      </c>
      <c r="C47" s="48">
        <v>11058254</v>
      </c>
      <c r="D47" s="48">
        <v>2716328</v>
      </c>
      <c r="E47" s="48">
        <f t="shared" si="1"/>
        <v>13774582</v>
      </c>
      <c r="F47" s="48">
        <v>13250447</v>
      </c>
      <c r="G47" s="48">
        <v>5476533</v>
      </c>
      <c r="H47" s="48">
        <f t="shared" ref="H47:H55" si="11">+E47-F47</f>
        <v>524135</v>
      </c>
      <c r="I47" s="6"/>
    </row>
    <row r="48" spans="1:10" hidden="1" outlineLevel="1" x14ac:dyDescent="0.2">
      <c r="B48" s="55" t="s">
        <v>118</v>
      </c>
      <c r="C48" s="48">
        <v>340000</v>
      </c>
      <c r="D48" s="48">
        <v>4281377</v>
      </c>
      <c r="E48" s="48">
        <f t="shared" si="1"/>
        <v>4621377</v>
      </c>
      <c r="F48" s="48">
        <v>4186551</v>
      </c>
      <c r="G48" s="48">
        <v>3401143</v>
      </c>
      <c r="H48" s="48">
        <f t="shared" si="11"/>
        <v>434826</v>
      </c>
      <c r="I48" s="22"/>
    </row>
    <row r="49" spans="1:10" hidden="1" outlineLevel="1" x14ac:dyDescent="0.2">
      <c r="B49" s="55" t="s">
        <v>119</v>
      </c>
      <c r="C49" s="48">
        <v>740166</v>
      </c>
      <c r="D49" s="48">
        <v>102251647</v>
      </c>
      <c r="E49" s="48">
        <f t="shared" si="1"/>
        <v>102991813</v>
      </c>
      <c r="F49" s="48">
        <v>102111680</v>
      </c>
      <c r="G49" s="48">
        <v>99756769</v>
      </c>
      <c r="H49" s="48">
        <f t="shared" si="11"/>
        <v>880133</v>
      </c>
      <c r="I49" s="6"/>
    </row>
    <row r="50" spans="1:10" hidden="1" outlineLevel="1" x14ac:dyDescent="0.2">
      <c r="B50" s="55" t="s">
        <v>120</v>
      </c>
      <c r="C50" s="48">
        <v>5342563</v>
      </c>
      <c r="D50" s="48">
        <v>9907548</v>
      </c>
      <c r="E50" s="48">
        <f t="shared" si="1"/>
        <v>15250111</v>
      </c>
      <c r="F50" s="48">
        <v>14032382</v>
      </c>
      <c r="G50" s="48">
        <v>6997000</v>
      </c>
      <c r="H50" s="48">
        <f t="shared" si="11"/>
        <v>1217729</v>
      </c>
      <c r="I50" s="6"/>
    </row>
    <row r="51" spans="1:10" hidden="1" outlineLevel="1" x14ac:dyDescent="0.2">
      <c r="B51" s="55" t="s">
        <v>121</v>
      </c>
      <c r="C51" s="48">
        <v>0</v>
      </c>
      <c r="D51" s="48">
        <v>0</v>
      </c>
      <c r="E51" s="48">
        <f t="shared" si="1"/>
        <v>0</v>
      </c>
      <c r="F51" s="48">
        <v>0</v>
      </c>
      <c r="G51" s="48">
        <v>0</v>
      </c>
      <c r="H51" s="48">
        <f t="shared" si="11"/>
        <v>0</v>
      </c>
      <c r="I51" s="6"/>
    </row>
    <row r="52" spans="1:10" hidden="1" outlineLevel="1" x14ac:dyDescent="0.2">
      <c r="B52" s="55" t="s">
        <v>122</v>
      </c>
      <c r="C52" s="48">
        <v>55000</v>
      </c>
      <c r="D52" s="48">
        <v>3024852</v>
      </c>
      <c r="E52" s="48">
        <f t="shared" si="1"/>
        <v>3079852</v>
      </c>
      <c r="F52" s="48">
        <v>3022710</v>
      </c>
      <c r="G52" s="48">
        <v>3022710</v>
      </c>
      <c r="H52" s="48">
        <f>+E52-F52</f>
        <v>57142</v>
      </c>
      <c r="I52" s="6"/>
    </row>
    <row r="53" spans="1:10" hidden="1" outlineLevel="1" x14ac:dyDescent="0.2">
      <c r="B53" s="55" t="s">
        <v>97</v>
      </c>
      <c r="C53" s="48">
        <v>0</v>
      </c>
      <c r="D53" s="48">
        <v>0</v>
      </c>
      <c r="E53" s="48">
        <f t="shared" si="1"/>
        <v>0</v>
      </c>
      <c r="F53" s="48">
        <v>0</v>
      </c>
      <c r="G53" s="48">
        <v>0</v>
      </c>
      <c r="H53" s="48">
        <f t="shared" si="11"/>
        <v>0</v>
      </c>
      <c r="I53" s="6"/>
    </row>
    <row r="54" spans="1:10" hidden="1" outlineLevel="1" x14ac:dyDescent="0.2">
      <c r="B54" s="55" t="s">
        <v>73</v>
      </c>
      <c r="C54" s="48">
        <v>0</v>
      </c>
      <c r="D54" s="48">
        <v>0</v>
      </c>
      <c r="E54" s="48">
        <f t="shared" si="1"/>
        <v>0</v>
      </c>
      <c r="F54" s="48">
        <v>0</v>
      </c>
      <c r="G54" s="48">
        <v>0</v>
      </c>
      <c r="H54" s="48">
        <f t="shared" si="11"/>
        <v>0</v>
      </c>
      <c r="I54" s="6"/>
    </row>
    <row r="55" spans="1:10" hidden="1" outlineLevel="1" x14ac:dyDescent="0.2">
      <c r="B55" s="55" t="s">
        <v>74</v>
      </c>
      <c r="C55" s="48">
        <v>130000</v>
      </c>
      <c r="D55" s="48">
        <v>172814</v>
      </c>
      <c r="E55" s="48">
        <f t="shared" si="1"/>
        <v>302814</v>
      </c>
      <c r="F55" s="48">
        <v>166567</v>
      </c>
      <c r="G55" s="48">
        <v>145114</v>
      </c>
      <c r="H55" s="48">
        <f t="shared" si="11"/>
        <v>136247</v>
      </c>
      <c r="I55" s="6"/>
    </row>
    <row r="56" spans="1:10" s="23" customFormat="1" hidden="1" outlineLevel="1" x14ac:dyDescent="0.2">
      <c r="A56" s="74"/>
      <c r="B56" s="56" t="s">
        <v>98</v>
      </c>
      <c r="C56" s="54">
        <f>SUM(C57:C59)</f>
        <v>0</v>
      </c>
      <c r="D56" s="54">
        <f t="shared" ref="D56:H56" si="12">SUM(D57:D59)</f>
        <v>31700000</v>
      </c>
      <c r="E56" s="54">
        <f t="shared" si="12"/>
        <v>31700000</v>
      </c>
      <c r="F56" s="54">
        <f t="shared" si="12"/>
        <v>0</v>
      </c>
      <c r="G56" s="54">
        <f t="shared" si="12"/>
        <v>0</v>
      </c>
      <c r="H56" s="54">
        <f t="shared" si="12"/>
        <v>31700000</v>
      </c>
      <c r="J56" s="22"/>
    </row>
    <row r="57" spans="1:10" hidden="1" outlineLevel="1" x14ac:dyDescent="0.2">
      <c r="B57" s="55" t="s">
        <v>123</v>
      </c>
      <c r="C57" s="48">
        <v>0</v>
      </c>
      <c r="D57" s="48">
        <v>0</v>
      </c>
      <c r="E57" s="48">
        <f t="shared" si="1"/>
        <v>0</v>
      </c>
      <c r="F57" s="48">
        <v>0</v>
      </c>
      <c r="G57" s="48">
        <v>0</v>
      </c>
      <c r="H57" s="48">
        <f t="shared" ref="H57:H59" si="13">+E57-F57</f>
        <v>0</v>
      </c>
    </row>
    <row r="58" spans="1:10" hidden="1" outlineLevel="1" x14ac:dyDescent="0.2">
      <c r="B58" s="55" t="s">
        <v>124</v>
      </c>
      <c r="C58" s="48">
        <v>0</v>
      </c>
      <c r="D58" s="48">
        <v>31700000</v>
      </c>
      <c r="E58" s="48">
        <f t="shared" si="1"/>
        <v>31700000</v>
      </c>
      <c r="F58" s="48">
        <v>0</v>
      </c>
      <c r="G58" s="48">
        <v>0</v>
      </c>
      <c r="H58" s="48">
        <f>+E58-F58</f>
        <v>31700000</v>
      </c>
    </row>
    <row r="59" spans="1:10" hidden="1" outlineLevel="1" x14ac:dyDescent="0.2">
      <c r="B59" s="55" t="s">
        <v>125</v>
      </c>
      <c r="C59" s="48">
        <v>0</v>
      </c>
      <c r="D59" s="48">
        <v>0</v>
      </c>
      <c r="E59" s="48">
        <f t="shared" si="1"/>
        <v>0</v>
      </c>
      <c r="F59" s="48">
        <v>0</v>
      </c>
      <c r="G59" s="48">
        <v>0</v>
      </c>
      <c r="H59" s="48">
        <f t="shared" si="13"/>
        <v>0</v>
      </c>
    </row>
    <row r="60" spans="1:10" s="23" customFormat="1" collapsed="1" x14ac:dyDescent="0.2">
      <c r="A60" s="74"/>
      <c r="B60" s="56" t="s">
        <v>82</v>
      </c>
      <c r="C60" s="54">
        <v>0</v>
      </c>
      <c r="D60" s="54">
        <v>0</v>
      </c>
      <c r="E60" s="54">
        <f t="shared" ref="E60" si="14">+C60+D60</f>
        <v>0</v>
      </c>
      <c r="F60" s="54">
        <v>0</v>
      </c>
      <c r="G60" s="54">
        <v>0</v>
      </c>
      <c r="H60" s="54">
        <v>0</v>
      </c>
      <c r="J60" s="22"/>
    </row>
    <row r="61" spans="1:10" x14ac:dyDescent="0.2">
      <c r="B61" s="55" t="s">
        <v>126</v>
      </c>
      <c r="C61" s="48">
        <v>0</v>
      </c>
      <c r="D61" s="48">
        <v>0</v>
      </c>
      <c r="E61" s="48">
        <f t="shared" si="1"/>
        <v>0</v>
      </c>
      <c r="F61" s="48">
        <v>0</v>
      </c>
      <c r="G61" s="48">
        <v>0</v>
      </c>
      <c r="H61" s="48">
        <f t="shared" ref="H61:H67" si="15">+E61-F61</f>
        <v>0</v>
      </c>
    </row>
    <row r="62" spans="1:10" x14ac:dyDescent="0.2">
      <c r="B62" s="55" t="s">
        <v>127</v>
      </c>
      <c r="C62" s="48">
        <v>0</v>
      </c>
      <c r="D62" s="48">
        <v>0</v>
      </c>
      <c r="E62" s="48">
        <f t="shared" si="1"/>
        <v>0</v>
      </c>
      <c r="F62" s="48">
        <v>0</v>
      </c>
      <c r="G62" s="48">
        <v>0</v>
      </c>
      <c r="H62" s="48">
        <f t="shared" si="15"/>
        <v>0</v>
      </c>
    </row>
    <row r="63" spans="1:10" x14ac:dyDescent="0.2">
      <c r="B63" s="55" t="s">
        <v>128</v>
      </c>
      <c r="C63" s="48">
        <v>0</v>
      </c>
      <c r="D63" s="48">
        <v>0</v>
      </c>
      <c r="E63" s="48">
        <f t="shared" si="1"/>
        <v>0</v>
      </c>
      <c r="F63" s="48">
        <v>0</v>
      </c>
      <c r="G63" s="48">
        <v>0</v>
      </c>
      <c r="H63" s="48">
        <f t="shared" si="15"/>
        <v>0</v>
      </c>
    </row>
    <row r="64" spans="1:10" x14ac:dyDescent="0.2">
      <c r="B64" s="55" t="s">
        <v>129</v>
      </c>
      <c r="C64" s="48">
        <v>0</v>
      </c>
      <c r="D64" s="48">
        <v>0</v>
      </c>
      <c r="E64" s="48">
        <f t="shared" si="1"/>
        <v>0</v>
      </c>
      <c r="F64" s="48">
        <v>0</v>
      </c>
      <c r="G64" s="48">
        <v>0</v>
      </c>
      <c r="H64" s="48">
        <f t="shared" si="15"/>
        <v>0</v>
      </c>
    </row>
    <row r="65" spans="1:10" x14ac:dyDescent="0.2">
      <c r="B65" s="55" t="s">
        <v>130</v>
      </c>
      <c r="C65" s="48">
        <v>0</v>
      </c>
      <c r="D65" s="48">
        <v>0</v>
      </c>
      <c r="E65" s="48">
        <f t="shared" si="1"/>
        <v>0</v>
      </c>
      <c r="F65" s="48">
        <v>0</v>
      </c>
      <c r="G65" s="48">
        <v>0</v>
      </c>
      <c r="H65" s="48">
        <f t="shared" si="15"/>
        <v>0</v>
      </c>
    </row>
    <row r="66" spans="1:10" x14ac:dyDescent="0.2">
      <c r="B66" s="55" t="s">
        <v>75</v>
      </c>
      <c r="C66" s="48">
        <v>0</v>
      </c>
      <c r="D66" s="48">
        <v>0</v>
      </c>
      <c r="E66" s="48">
        <f t="shared" si="1"/>
        <v>0</v>
      </c>
      <c r="F66" s="48">
        <v>0</v>
      </c>
      <c r="G66" s="48">
        <v>0</v>
      </c>
      <c r="H66" s="48">
        <f t="shared" si="15"/>
        <v>0</v>
      </c>
    </row>
    <row r="67" spans="1:10" ht="22.5" x14ac:dyDescent="0.2">
      <c r="B67" s="55" t="s">
        <v>131</v>
      </c>
      <c r="C67" s="48">
        <v>0</v>
      </c>
      <c r="D67" s="48">
        <v>0</v>
      </c>
      <c r="E67" s="48">
        <f t="shared" si="1"/>
        <v>0</v>
      </c>
      <c r="F67" s="48">
        <v>0</v>
      </c>
      <c r="G67" s="48">
        <v>0</v>
      </c>
      <c r="H67" s="48">
        <f t="shared" si="15"/>
        <v>0</v>
      </c>
    </row>
    <row r="68" spans="1:10" s="23" customFormat="1" x14ac:dyDescent="0.2">
      <c r="A68" s="74"/>
      <c r="B68" s="56" t="s">
        <v>132</v>
      </c>
      <c r="C68" s="54">
        <v>0</v>
      </c>
      <c r="D68" s="54">
        <v>0</v>
      </c>
      <c r="E68" s="54">
        <v>0</v>
      </c>
      <c r="F68" s="54">
        <v>0</v>
      </c>
      <c r="G68" s="54">
        <v>0</v>
      </c>
      <c r="H68" s="54">
        <v>0</v>
      </c>
      <c r="J68" s="22"/>
    </row>
    <row r="69" spans="1:10" x14ac:dyDescent="0.2">
      <c r="B69" s="55" t="s">
        <v>63</v>
      </c>
      <c r="C69" s="48">
        <v>0</v>
      </c>
      <c r="D69" s="48">
        <v>0</v>
      </c>
      <c r="E69" s="48">
        <f t="shared" si="1"/>
        <v>0</v>
      </c>
      <c r="F69" s="48">
        <v>0</v>
      </c>
      <c r="G69" s="48">
        <v>0</v>
      </c>
      <c r="H69" s="48">
        <f t="shared" ref="H69:H71" si="16">+E69-F69</f>
        <v>0</v>
      </c>
    </row>
    <row r="70" spans="1:10" x14ac:dyDescent="0.2">
      <c r="B70" s="55" t="s">
        <v>76</v>
      </c>
      <c r="C70" s="48">
        <v>0</v>
      </c>
      <c r="D70" s="48">
        <v>0</v>
      </c>
      <c r="E70" s="48">
        <f t="shared" si="1"/>
        <v>0</v>
      </c>
      <c r="F70" s="48">
        <v>0</v>
      </c>
      <c r="G70" s="48">
        <v>0</v>
      </c>
      <c r="H70" s="48">
        <f t="shared" si="16"/>
        <v>0</v>
      </c>
    </row>
    <row r="71" spans="1:10" x14ac:dyDescent="0.2">
      <c r="B71" s="55" t="s">
        <v>77</v>
      </c>
      <c r="C71" s="48">
        <v>0</v>
      </c>
      <c r="D71" s="48">
        <v>0</v>
      </c>
      <c r="E71" s="48">
        <f t="shared" si="1"/>
        <v>0</v>
      </c>
      <c r="F71" s="48">
        <v>0</v>
      </c>
      <c r="G71" s="48">
        <v>0</v>
      </c>
      <c r="H71" s="48">
        <f t="shared" si="16"/>
        <v>0</v>
      </c>
    </row>
    <row r="72" spans="1:10" s="23" customFormat="1" x14ac:dyDescent="0.2">
      <c r="A72" s="74"/>
      <c r="B72" s="56" t="s">
        <v>81</v>
      </c>
      <c r="C72" s="54">
        <v>0</v>
      </c>
      <c r="D72" s="54">
        <v>0</v>
      </c>
      <c r="E72" s="54">
        <v>0</v>
      </c>
      <c r="F72" s="54">
        <v>0</v>
      </c>
      <c r="G72" s="54">
        <v>0</v>
      </c>
      <c r="H72" s="54">
        <v>0</v>
      </c>
      <c r="J72" s="22"/>
    </row>
    <row r="73" spans="1:10" x14ac:dyDescent="0.2">
      <c r="B73" s="55" t="s">
        <v>133</v>
      </c>
      <c r="C73" s="48">
        <v>0</v>
      </c>
      <c r="D73" s="48">
        <v>0</v>
      </c>
      <c r="E73" s="48">
        <f t="shared" si="1"/>
        <v>0</v>
      </c>
      <c r="F73" s="48">
        <v>0</v>
      </c>
      <c r="G73" s="48">
        <v>0</v>
      </c>
      <c r="H73" s="48">
        <f t="shared" ref="H73:H79" si="17">+E73-F73</f>
        <v>0</v>
      </c>
    </row>
    <row r="74" spans="1:10" x14ac:dyDescent="0.2">
      <c r="B74" s="55" t="s">
        <v>134</v>
      </c>
      <c r="C74" s="48">
        <v>0</v>
      </c>
      <c r="D74" s="48">
        <v>0</v>
      </c>
      <c r="E74" s="48">
        <f t="shared" si="1"/>
        <v>0</v>
      </c>
      <c r="F74" s="48">
        <v>0</v>
      </c>
      <c r="G74" s="48">
        <v>0</v>
      </c>
      <c r="H74" s="48">
        <f t="shared" si="17"/>
        <v>0</v>
      </c>
    </row>
    <row r="75" spans="1:10" x14ac:dyDescent="0.2">
      <c r="B75" s="55" t="s">
        <v>135</v>
      </c>
      <c r="C75" s="48">
        <v>0</v>
      </c>
      <c r="D75" s="48">
        <v>0</v>
      </c>
      <c r="E75" s="48">
        <f t="shared" ref="E75:E79" si="18">+C75+D75</f>
        <v>0</v>
      </c>
      <c r="F75" s="48">
        <v>0</v>
      </c>
      <c r="G75" s="48">
        <v>0</v>
      </c>
      <c r="H75" s="48">
        <f t="shared" si="17"/>
        <v>0</v>
      </c>
    </row>
    <row r="76" spans="1:10" x14ac:dyDescent="0.2">
      <c r="B76" s="55" t="s">
        <v>136</v>
      </c>
      <c r="C76" s="48">
        <v>0</v>
      </c>
      <c r="D76" s="48">
        <v>0</v>
      </c>
      <c r="E76" s="48">
        <f t="shared" si="18"/>
        <v>0</v>
      </c>
      <c r="F76" s="48">
        <v>0</v>
      </c>
      <c r="G76" s="48">
        <v>0</v>
      </c>
      <c r="H76" s="48">
        <f t="shared" si="17"/>
        <v>0</v>
      </c>
    </row>
    <row r="77" spans="1:10" x14ac:dyDescent="0.2">
      <c r="B77" s="55" t="s">
        <v>137</v>
      </c>
      <c r="C77" s="48">
        <v>0</v>
      </c>
      <c r="D77" s="48">
        <v>0</v>
      </c>
      <c r="E77" s="48">
        <f t="shared" si="18"/>
        <v>0</v>
      </c>
      <c r="F77" s="48">
        <v>0</v>
      </c>
      <c r="G77" s="48">
        <v>0</v>
      </c>
      <c r="H77" s="48">
        <f t="shared" si="17"/>
        <v>0</v>
      </c>
    </row>
    <row r="78" spans="1:10" x14ac:dyDescent="0.2">
      <c r="B78" s="55" t="s">
        <v>78</v>
      </c>
      <c r="C78" s="48">
        <v>0</v>
      </c>
      <c r="D78" s="48">
        <v>0</v>
      </c>
      <c r="E78" s="48">
        <f t="shared" si="18"/>
        <v>0</v>
      </c>
      <c r="F78" s="48">
        <v>0</v>
      </c>
      <c r="G78" s="48">
        <v>0</v>
      </c>
      <c r="H78" s="48">
        <f t="shared" si="17"/>
        <v>0</v>
      </c>
    </row>
    <row r="79" spans="1:10" x14ac:dyDescent="0.2">
      <c r="B79" s="55" t="s">
        <v>138</v>
      </c>
      <c r="C79" s="48">
        <v>0</v>
      </c>
      <c r="D79" s="48">
        <v>0</v>
      </c>
      <c r="E79" s="48">
        <f t="shared" si="18"/>
        <v>0</v>
      </c>
      <c r="F79" s="48">
        <v>0</v>
      </c>
      <c r="G79" s="48">
        <v>0</v>
      </c>
      <c r="H79" s="48">
        <f t="shared" si="17"/>
        <v>0</v>
      </c>
    </row>
    <row r="80" spans="1:10" s="23" customFormat="1" x14ac:dyDescent="0.2">
      <c r="A80" s="74"/>
      <c r="B80" s="50" t="s">
        <v>60</v>
      </c>
      <c r="C80" s="57">
        <f t="shared" ref="C80:H80" si="19">+C72+C68+C60+C56+C46+C36+C26+C16+C8</f>
        <v>2681650282</v>
      </c>
      <c r="D80" s="58">
        <f>+D72+D68+D60+D56+D46+D36+D26+D16+D8</f>
        <v>693544650</v>
      </c>
      <c r="E80" s="59">
        <f t="shared" si="19"/>
        <v>3375194932</v>
      </c>
      <c r="F80" s="59">
        <f t="shared" si="19"/>
        <v>3230548766</v>
      </c>
      <c r="G80" s="59">
        <f t="shared" si="19"/>
        <v>2854191974</v>
      </c>
      <c r="H80" s="60">
        <f t="shared" si="19"/>
        <v>144646166</v>
      </c>
      <c r="J80" s="22"/>
    </row>
    <row r="82" spans="3:8" x14ac:dyDescent="0.2">
      <c r="C82" s="72">
        <v>2681650282</v>
      </c>
      <c r="D82" s="72">
        <v>693544650.21000004</v>
      </c>
      <c r="E82" s="72">
        <v>3375194932.21</v>
      </c>
      <c r="F82" s="72">
        <v>3230548766.48</v>
      </c>
      <c r="G82" s="72">
        <v>2854191973.9400001</v>
      </c>
      <c r="H82" s="72">
        <v>144646165.72999999</v>
      </c>
    </row>
    <row r="83" spans="3:8" x14ac:dyDescent="0.2">
      <c r="C83" s="10">
        <f>+C82-C80</f>
        <v>0</v>
      </c>
      <c r="D83" s="10">
        <f>+D82-D80</f>
        <v>0.21000003814697266</v>
      </c>
      <c r="E83" s="10">
        <f t="shared" ref="E83" si="20">+E82-E80</f>
        <v>0.21000003814697266</v>
      </c>
      <c r="F83" s="10">
        <f t="shared" ref="F83" si="21">+F82-F80</f>
        <v>0.48000001907348633</v>
      </c>
      <c r="G83" s="10">
        <f t="shared" ref="G83" si="22">+G82-G80</f>
        <v>-5.9999942779541016E-2</v>
      </c>
      <c r="H83" s="10">
        <f t="shared" ref="H83" si="23">+H82-H80</f>
        <v>-0.27000001072883606</v>
      </c>
    </row>
    <row r="84" spans="3:8" x14ac:dyDescent="0.2">
      <c r="D84" s="7">
        <f>+D80-CA!C15</f>
        <v>0</v>
      </c>
      <c r="F84" s="7">
        <f>+F80-CA!E15</f>
        <v>0</v>
      </c>
      <c r="G84" s="7">
        <f>+G80-CA!F15</f>
        <v>0</v>
      </c>
    </row>
  </sheetData>
  <mergeCells count="8">
    <mergeCell ref="B6:B7"/>
    <mergeCell ref="C6:G6"/>
    <mergeCell ref="H6:H7"/>
    <mergeCell ref="B1:H1"/>
    <mergeCell ref="B2:H2"/>
    <mergeCell ref="B3:H3"/>
    <mergeCell ref="B4:H4"/>
    <mergeCell ref="B5:H5"/>
  </mergeCells>
  <printOptions horizontalCentered="1"/>
  <pageMargins left="0.23622047244094491" right="0.23622047244094491" top="0.74803149606299213" bottom="0.74803149606299213" header="0.31496062992125984" footer="0.31496062992125984"/>
  <pageSetup scale="71" orientation="portrait" r:id="rId1"/>
  <ignoredErrors>
    <ignoredError sqref="E16 E46 H26 H16 E26 E36 H46 H36" formula="1"/>
    <ignoredError sqref="C56:D56 F56:G56" formulaRange="1"/>
    <ignoredError sqref="E56 H56" formula="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45"/>
  <sheetViews>
    <sheetView showGridLines="0" topLeftCell="A10" zoomScale="130" zoomScaleNormal="130" workbookViewId="0">
      <selection sqref="A1:G40"/>
    </sheetView>
  </sheetViews>
  <sheetFormatPr baseColWidth="10" defaultColWidth="11.42578125" defaultRowHeight="11.25" x14ac:dyDescent="0.2"/>
  <cols>
    <col min="1" max="1" width="51.140625" style="1" customWidth="1"/>
    <col min="2" max="2" width="13" style="1" bestFit="1" customWidth="1"/>
    <col min="3" max="4" width="14.42578125" style="1" bestFit="1" customWidth="1"/>
    <col min="5" max="6" width="14.85546875" style="1" bestFit="1" customWidth="1"/>
    <col min="7" max="7" width="15.85546875" style="1" bestFit="1" customWidth="1"/>
    <col min="8" max="16384" width="11.42578125" style="1"/>
  </cols>
  <sheetData>
    <row r="1" spans="1:7" x14ac:dyDescent="0.2">
      <c r="A1" s="125" t="str">
        <f>+EAI!A1</f>
        <v>OPD SALUD DE TLAXCALA</v>
      </c>
      <c r="B1" s="125"/>
      <c r="C1" s="125"/>
      <c r="D1" s="125"/>
      <c r="E1" s="125"/>
      <c r="F1" s="125"/>
      <c r="G1" s="125"/>
    </row>
    <row r="2" spans="1:7" x14ac:dyDescent="0.2">
      <c r="A2" s="116" t="s">
        <v>53</v>
      </c>
      <c r="B2" s="116"/>
      <c r="C2" s="116"/>
      <c r="D2" s="116"/>
      <c r="E2" s="116"/>
      <c r="F2" s="116"/>
      <c r="G2" s="116"/>
    </row>
    <row r="3" spans="1:7" x14ac:dyDescent="0.2">
      <c r="A3" s="116" t="s">
        <v>170</v>
      </c>
      <c r="B3" s="116"/>
      <c r="C3" s="116"/>
      <c r="D3" s="116"/>
      <c r="E3" s="116"/>
      <c r="F3" s="116"/>
      <c r="G3" s="116"/>
    </row>
    <row r="4" spans="1:7" x14ac:dyDescent="0.2">
      <c r="A4" s="125" t="str">
        <f>+EAI!A3</f>
        <v>Del 01 de ENERO de 2025 al 31 de DICIEMBRE de 2025</v>
      </c>
      <c r="B4" s="125"/>
      <c r="C4" s="125"/>
      <c r="D4" s="125"/>
      <c r="E4" s="125"/>
      <c r="F4" s="125"/>
      <c r="G4" s="125"/>
    </row>
    <row r="5" spans="1:7" x14ac:dyDescent="0.2">
      <c r="A5" s="125" t="str">
        <f>+EAI!A4</f>
        <v>(Cifras en Pesos)</v>
      </c>
      <c r="B5" s="125"/>
      <c r="C5" s="125"/>
      <c r="D5" s="125"/>
      <c r="E5" s="125"/>
      <c r="F5" s="125"/>
      <c r="G5" s="125"/>
    </row>
    <row r="6" spans="1:7" x14ac:dyDescent="0.2">
      <c r="A6" s="88" t="s">
        <v>20</v>
      </c>
      <c r="B6" s="85" t="s">
        <v>89</v>
      </c>
      <c r="C6" s="86"/>
      <c r="D6" s="86"/>
      <c r="E6" s="86"/>
      <c r="F6" s="87"/>
      <c r="G6" s="88" t="s">
        <v>59</v>
      </c>
    </row>
    <row r="7" spans="1:7" ht="22.5" x14ac:dyDescent="0.2">
      <c r="A7" s="89"/>
      <c r="B7" s="51" t="s">
        <v>56</v>
      </c>
      <c r="C7" s="51" t="s">
        <v>57</v>
      </c>
      <c r="D7" s="51" t="s">
        <v>34</v>
      </c>
      <c r="E7" s="51" t="s">
        <v>35</v>
      </c>
      <c r="F7" s="51" t="s">
        <v>58</v>
      </c>
      <c r="G7" s="122"/>
    </row>
    <row r="8" spans="1:7" s="23" customFormat="1" x14ac:dyDescent="0.2">
      <c r="A8" s="61" t="s">
        <v>139</v>
      </c>
      <c r="B8" s="62">
        <v>0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</row>
    <row r="9" spans="1:7" x14ac:dyDescent="0.2">
      <c r="A9" s="63" t="s">
        <v>140</v>
      </c>
      <c r="B9" s="52">
        <v>0</v>
      </c>
      <c r="C9" s="52">
        <v>0</v>
      </c>
      <c r="D9" s="52">
        <v>0</v>
      </c>
      <c r="E9" s="52">
        <v>0</v>
      </c>
      <c r="F9" s="52">
        <v>0</v>
      </c>
      <c r="G9" s="52">
        <v>0</v>
      </c>
    </row>
    <row r="10" spans="1:7" x14ac:dyDescent="0.2">
      <c r="A10" s="63" t="s">
        <v>141</v>
      </c>
      <c r="B10" s="52">
        <v>0</v>
      </c>
      <c r="C10" s="52">
        <v>0</v>
      </c>
      <c r="D10" s="52">
        <v>0</v>
      </c>
      <c r="E10" s="52">
        <v>0</v>
      </c>
      <c r="F10" s="52">
        <v>0</v>
      </c>
      <c r="G10" s="52">
        <v>0</v>
      </c>
    </row>
    <row r="11" spans="1:7" x14ac:dyDescent="0.2">
      <c r="A11" s="63" t="s">
        <v>155</v>
      </c>
      <c r="B11" s="52">
        <v>0</v>
      </c>
      <c r="C11" s="52">
        <v>0</v>
      </c>
      <c r="D11" s="52">
        <v>0</v>
      </c>
      <c r="E11" s="52">
        <v>0</v>
      </c>
      <c r="F11" s="52">
        <v>0</v>
      </c>
      <c r="G11" s="52">
        <v>0</v>
      </c>
    </row>
    <row r="12" spans="1:7" x14ac:dyDescent="0.2">
      <c r="A12" s="63" t="s">
        <v>142</v>
      </c>
      <c r="B12" s="52">
        <v>0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</row>
    <row r="13" spans="1:7" x14ac:dyDescent="0.2">
      <c r="A13" s="63" t="s">
        <v>156</v>
      </c>
      <c r="B13" s="52">
        <v>0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</row>
    <row r="14" spans="1:7" x14ac:dyDescent="0.2">
      <c r="A14" s="63" t="s">
        <v>143</v>
      </c>
      <c r="B14" s="52">
        <v>0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</row>
    <row r="15" spans="1:7" x14ac:dyDescent="0.2">
      <c r="A15" s="63" t="s">
        <v>157</v>
      </c>
      <c r="B15" s="52">
        <v>0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</row>
    <row r="16" spans="1:7" x14ac:dyDescent="0.2">
      <c r="A16" s="63" t="s">
        <v>70</v>
      </c>
      <c r="B16" s="52">
        <v>0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</row>
    <row r="17" spans="1:7" s="23" customFormat="1" x14ac:dyDescent="0.2">
      <c r="A17" s="64" t="s">
        <v>144</v>
      </c>
      <c r="B17" s="54">
        <f>SUM(B18:B24)</f>
        <v>2681650282</v>
      </c>
      <c r="C17" s="54">
        <f t="shared" ref="C17:G17" si="0">SUM(C18:C24)</f>
        <v>693544650</v>
      </c>
      <c r="D17" s="54">
        <f t="shared" si="0"/>
        <v>3375194932</v>
      </c>
      <c r="E17" s="54">
        <f t="shared" si="0"/>
        <v>3230548766</v>
      </c>
      <c r="F17" s="54">
        <f t="shared" si="0"/>
        <v>2854191974</v>
      </c>
      <c r="G17" s="54">
        <f t="shared" si="0"/>
        <v>144646166</v>
      </c>
    </row>
    <row r="18" spans="1:7" x14ac:dyDescent="0.2">
      <c r="A18" s="63" t="s">
        <v>145</v>
      </c>
      <c r="B18" s="52">
        <v>0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</row>
    <row r="19" spans="1:7" x14ac:dyDescent="0.2">
      <c r="A19" s="63" t="s">
        <v>158</v>
      </c>
      <c r="B19" s="52">
        <v>0</v>
      </c>
      <c r="C19" s="52">
        <v>0</v>
      </c>
      <c r="D19" s="52">
        <v>0</v>
      </c>
      <c r="E19" s="52">
        <v>0</v>
      </c>
      <c r="F19" s="52">
        <v>0</v>
      </c>
      <c r="G19" s="52">
        <v>0</v>
      </c>
    </row>
    <row r="20" spans="1:7" x14ac:dyDescent="0.2">
      <c r="A20" s="63" t="s">
        <v>146</v>
      </c>
      <c r="B20" s="48">
        <v>2681650282</v>
      </c>
      <c r="C20" s="48">
        <v>693544650</v>
      </c>
      <c r="D20" s="48">
        <f>+B20+C20</f>
        <v>3375194932</v>
      </c>
      <c r="E20" s="48">
        <v>3230548766</v>
      </c>
      <c r="F20" s="48">
        <v>2854191974</v>
      </c>
      <c r="G20" s="49">
        <f>+D20-E20</f>
        <v>144646166</v>
      </c>
    </row>
    <row r="21" spans="1:7" x14ac:dyDescent="0.2">
      <c r="A21" s="63" t="s">
        <v>159</v>
      </c>
      <c r="B21" s="52">
        <v>0</v>
      </c>
      <c r="C21" s="52">
        <v>0</v>
      </c>
      <c r="D21" s="52">
        <v>0</v>
      </c>
      <c r="E21" s="52">
        <v>0</v>
      </c>
      <c r="F21" s="52">
        <v>0</v>
      </c>
      <c r="G21" s="52">
        <v>0</v>
      </c>
    </row>
    <row r="22" spans="1:7" x14ac:dyDescent="0.2">
      <c r="A22" s="63" t="s">
        <v>147</v>
      </c>
      <c r="B22" s="52">
        <v>0</v>
      </c>
      <c r="C22" s="52">
        <v>0</v>
      </c>
      <c r="D22" s="52">
        <v>0</v>
      </c>
      <c r="E22" s="52">
        <v>0</v>
      </c>
      <c r="F22" s="52">
        <v>0</v>
      </c>
      <c r="G22" s="52">
        <v>0</v>
      </c>
    </row>
    <row r="23" spans="1:7" x14ac:dyDescent="0.2">
      <c r="A23" s="63" t="s">
        <v>148</v>
      </c>
      <c r="B23" s="52">
        <v>0</v>
      </c>
      <c r="C23" s="52">
        <v>0</v>
      </c>
      <c r="D23" s="52">
        <v>0</v>
      </c>
      <c r="E23" s="52">
        <v>0</v>
      </c>
      <c r="F23" s="52">
        <v>0</v>
      </c>
      <c r="G23" s="52">
        <f t="shared" ref="G23:G24" si="1">+D23-E23</f>
        <v>0</v>
      </c>
    </row>
    <row r="24" spans="1:7" x14ac:dyDescent="0.2">
      <c r="A24" s="63" t="s">
        <v>149</v>
      </c>
      <c r="B24" s="52">
        <v>0</v>
      </c>
      <c r="C24" s="52">
        <v>0</v>
      </c>
      <c r="D24" s="52">
        <v>0</v>
      </c>
      <c r="E24" s="52">
        <v>0</v>
      </c>
      <c r="F24" s="52">
        <v>0</v>
      </c>
      <c r="G24" s="52">
        <f t="shared" si="1"/>
        <v>0</v>
      </c>
    </row>
    <row r="25" spans="1:7" s="23" customFormat="1" x14ac:dyDescent="0.2">
      <c r="A25" s="64" t="s">
        <v>150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">
      <c r="A26" s="63" t="s">
        <v>160</v>
      </c>
      <c r="B26" s="52">
        <v>0</v>
      </c>
      <c r="C26" s="52">
        <v>0</v>
      </c>
      <c r="D26" s="52">
        <v>0</v>
      </c>
      <c r="E26" s="52">
        <v>0</v>
      </c>
      <c r="F26" s="52">
        <v>0</v>
      </c>
      <c r="G26" s="52">
        <v>0</v>
      </c>
    </row>
    <row r="27" spans="1:7" x14ac:dyDescent="0.2">
      <c r="A27" s="63" t="s">
        <v>161</v>
      </c>
      <c r="B27" s="52">
        <v>0</v>
      </c>
      <c r="C27" s="52">
        <v>0</v>
      </c>
      <c r="D27" s="52">
        <v>0</v>
      </c>
      <c r="E27" s="52">
        <v>0</v>
      </c>
      <c r="F27" s="52">
        <v>0</v>
      </c>
      <c r="G27" s="52">
        <v>0</v>
      </c>
    </row>
    <row r="28" spans="1:7" x14ac:dyDescent="0.2">
      <c r="A28" s="63" t="s">
        <v>162</v>
      </c>
      <c r="B28" s="52">
        <v>0</v>
      </c>
      <c r="C28" s="52">
        <v>0</v>
      </c>
      <c r="D28" s="52">
        <v>0</v>
      </c>
      <c r="E28" s="52">
        <v>0</v>
      </c>
      <c r="F28" s="52">
        <v>0</v>
      </c>
      <c r="G28" s="52">
        <v>0</v>
      </c>
    </row>
    <row r="29" spans="1:7" x14ac:dyDescent="0.2">
      <c r="A29" s="63" t="s">
        <v>163</v>
      </c>
      <c r="B29" s="52">
        <v>0</v>
      </c>
      <c r="C29" s="52">
        <v>0</v>
      </c>
      <c r="D29" s="52">
        <v>0</v>
      </c>
      <c r="E29" s="52">
        <v>0</v>
      </c>
      <c r="F29" s="52">
        <v>0</v>
      </c>
      <c r="G29" s="52">
        <v>0</v>
      </c>
    </row>
    <row r="30" spans="1:7" x14ac:dyDescent="0.2">
      <c r="A30" s="63" t="s">
        <v>151</v>
      </c>
      <c r="B30" s="52">
        <v>0</v>
      </c>
      <c r="C30" s="52">
        <v>0</v>
      </c>
      <c r="D30" s="52">
        <v>0</v>
      </c>
      <c r="E30" s="52">
        <v>0</v>
      </c>
      <c r="F30" s="52">
        <v>0</v>
      </c>
      <c r="G30" s="52">
        <v>0</v>
      </c>
    </row>
    <row r="31" spans="1:7" x14ac:dyDescent="0.2">
      <c r="A31" s="63" t="s">
        <v>152</v>
      </c>
      <c r="B31" s="52">
        <v>0</v>
      </c>
      <c r="C31" s="52">
        <v>0</v>
      </c>
      <c r="D31" s="52">
        <v>0</v>
      </c>
      <c r="E31" s="52">
        <v>0</v>
      </c>
      <c r="F31" s="52">
        <v>0</v>
      </c>
      <c r="G31" s="52">
        <v>0</v>
      </c>
    </row>
    <row r="32" spans="1:7" x14ac:dyDescent="0.2">
      <c r="A32" s="63" t="s">
        <v>153</v>
      </c>
      <c r="B32" s="52">
        <v>0</v>
      </c>
      <c r="C32" s="52">
        <v>0</v>
      </c>
      <c r="D32" s="52">
        <v>0</v>
      </c>
      <c r="E32" s="52">
        <v>0</v>
      </c>
      <c r="F32" s="52">
        <v>0</v>
      </c>
      <c r="G32" s="52">
        <v>0</v>
      </c>
    </row>
    <row r="33" spans="1:7" x14ac:dyDescent="0.2">
      <c r="A33" s="63" t="s">
        <v>164</v>
      </c>
      <c r="B33" s="52">
        <v>0</v>
      </c>
      <c r="C33" s="52">
        <v>0</v>
      </c>
      <c r="D33" s="52">
        <v>0</v>
      </c>
      <c r="E33" s="52">
        <v>0</v>
      </c>
      <c r="F33" s="52">
        <v>0</v>
      </c>
      <c r="G33" s="52">
        <v>0</v>
      </c>
    </row>
    <row r="34" spans="1:7" x14ac:dyDescent="0.2">
      <c r="A34" s="63" t="s">
        <v>165</v>
      </c>
      <c r="B34" s="52">
        <v>0</v>
      </c>
      <c r="C34" s="52">
        <v>0</v>
      </c>
      <c r="D34" s="52">
        <v>0</v>
      </c>
      <c r="E34" s="52">
        <v>0</v>
      </c>
      <c r="F34" s="52">
        <v>0</v>
      </c>
      <c r="G34" s="52">
        <v>0</v>
      </c>
    </row>
    <row r="35" spans="1:7" s="23" customFormat="1" x14ac:dyDescent="0.2">
      <c r="A35" s="64" t="s">
        <v>154</v>
      </c>
      <c r="B35" s="62">
        <v>0</v>
      </c>
      <c r="C35" s="62">
        <v>0</v>
      </c>
      <c r="D35" s="62">
        <v>0</v>
      </c>
      <c r="E35" s="62">
        <v>0</v>
      </c>
      <c r="F35" s="62">
        <v>0</v>
      </c>
      <c r="G35" s="62">
        <v>0</v>
      </c>
    </row>
    <row r="36" spans="1:7" x14ac:dyDescent="0.2">
      <c r="A36" s="55" t="s">
        <v>166</v>
      </c>
      <c r="B36" s="52">
        <v>0</v>
      </c>
      <c r="C36" s="52">
        <v>0</v>
      </c>
      <c r="D36" s="52">
        <v>0</v>
      </c>
      <c r="E36" s="52">
        <v>0</v>
      </c>
      <c r="F36" s="52">
        <v>0</v>
      </c>
      <c r="G36" s="52">
        <v>0</v>
      </c>
    </row>
    <row r="37" spans="1:7" ht="22.5" x14ac:dyDescent="0.2">
      <c r="A37" s="55" t="s">
        <v>167</v>
      </c>
      <c r="B37" s="52">
        <v>0</v>
      </c>
      <c r="C37" s="52">
        <v>0</v>
      </c>
      <c r="D37" s="52">
        <v>0</v>
      </c>
      <c r="E37" s="52">
        <v>0</v>
      </c>
      <c r="F37" s="52">
        <v>0</v>
      </c>
      <c r="G37" s="52">
        <v>0</v>
      </c>
    </row>
    <row r="38" spans="1:7" x14ac:dyDescent="0.2">
      <c r="A38" s="55" t="s">
        <v>168</v>
      </c>
      <c r="B38" s="52">
        <v>0</v>
      </c>
      <c r="C38" s="52">
        <v>0</v>
      </c>
      <c r="D38" s="52">
        <v>0</v>
      </c>
      <c r="E38" s="52">
        <v>0</v>
      </c>
      <c r="F38" s="52">
        <v>0</v>
      </c>
      <c r="G38" s="52">
        <v>0</v>
      </c>
    </row>
    <row r="39" spans="1:7" x14ac:dyDescent="0.2">
      <c r="A39" s="65" t="s">
        <v>169</v>
      </c>
      <c r="B39" s="52">
        <v>0</v>
      </c>
      <c r="C39" s="52">
        <v>0</v>
      </c>
      <c r="D39" s="52">
        <v>0</v>
      </c>
      <c r="E39" s="52">
        <v>0</v>
      </c>
      <c r="F39" s="52">
        <v>0</v>
      </c>
      <c r="G39" s="52">
        <v>0</v>
      </c>
    </row>
    <row r="40" spans="1:7" ht="20.100000000000001" customHeight="1" x14ac:dyDescent="0.2">
      <c r="A40" s="50" t="s">
        <v>60</v>
      </c>
      <c r="B40" s="36">
        <f>+B35+B25+B17+B8</f>
        <v>2681650282</v>
      </c>
      <c r="C40" s="36">
        <f t="shared" ref="C40:G40" si="2">+C35+C25+C17+C8</f>
        <v>693544650</v>
      </c>
      <c r="D40" s="36">
        <f t="shared" si="2"/>
        <v>3375194932</v>
      </c>
      <c r="E40" s="36">
        <f t="shared" si="2"/>
        <v>3230548766</v>
      </c>
      <c r="F40" s="36">
        <f t="shared" si="2"/>
        <v>2854191974</v>
      </c>
      <c r="G40" s="36">
        <f t="shared" si="2"/>
        <v>144646166</v>
      </c>
    </row>
    <row r="43" spans="1:7" x14ac:dyDescent="0.2">
      <c r="B43" s="72">
        <v>2681650282</v>
      </c>
      <c r="C43" s="72">
        <v>693544650.21000004</v>
      </c>
      <c r="D43" s="72">
        <v>3375194932.21</v>
      </c>
      <c r="E43" s="72">
        <v>3230548766.48</v>
      </c>
      <c r="F43" s="72">
        <v>2854191973.9400001</v>
      </c>
      <c r="G43" s="72">
        <v>144646165.72999999</v>
      </c>
    </row>
    <row r="44" spans="1:7" x14ac:dyDescent="0.2">
      <c r="B44" s="6">
        <f>+B43-B40</f>
        <v>0</v>
      </c>
      <c r="C44" s="6">
        <f t="shared" ref="C44:G44" si="3">+C43-C40</f>
        <v>0.21000003814697266</v>
      </c>
      <c r="D44" s="6">
        <f t="shared" si="3"/>
        <v>0.21000003814697266</v>
      </c>
      <c r="E44" s="6">
        <f t="shared" si="3"/>
        <v>0.48000001907348633</v>
      </c>
      <c r="F44" s="6">
        <f t="shared" si="3"/>
        <v>-5.9999942779541016E-2</v>
      </c>
      <c r="G44" s="6">
        <f t="shared" si="3"/>
        <v>-0.27000001072883606</v>
      </c>
    </row>
    <row r="45" spans="1:7" x14ac:dyDescent="0.2">
      <c r="C45" s="7">
        <f>+C40-CE!C19</f>
        <v>0</v>
      </c>
      <c r="E45" s="7">
        <f>+E40-CE!E19</f>
        <v>0</v>
      </c>
      <c r="F45" s="7">
        <f>+F40-CE!F19</f>
        <v>0</v>
      </c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25" right="0.25" top="0.75" bottom="0.75" header="0.3" footer="0.3"/>
  <pageSetup scale="73" orientation="portrait" r:id="rId1"/>
  <ignoredErrors>
    <ignoredError sqref="B17:G1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30"/>
  <sheetViews>
    <sheetView zoomScaleNormal="100" workbookViewId="0">
      <selection activeCell="J35" sqref="J35"/>
    </sheetView>
  </sheetViews>
  <sheetFormatPr baseColWidth="10" defaultColWidth="11.42578125" defaultRowHeight="11.25" x14ac:dyDescent="0.2"/>
  <cols>
    <col min="1" max="1" width="18.5703125" style="1" customWidth="1"/>
    <col min="2" max="2" width="19" style="1" customWidth="1"/>
    <col min="3" max="6" width="11.42578125" style="1"/>
    <col min="7" max="7" width="13.42578125" style="1" customWidth="1"/>
    <col min="8" max="8" width="10" style="1" customWidth="1"/>
    <col min="9" max="16384" width="11.42578125" style="1"/>
  </cols>
  <sheetData>
    <row r="1" spans="1:8" x14ac:dyDescent="0.2">
      <c r="A1" s="138" t="str">
        <f>+CF!A1</f>
        <v>OPD SALUD DE TLAXCALA</v>
      </c>
      <c r="B1" s="139"/>
      <c r="C1" s="139"/>
      <c r="D1" s="139"/>
      <c r="E1" s="139"/>
      <c r="F1" s="139"/>
      <c r="G1" s="139"/>
      <c r="H1" s="140"/>
    </row>
    <row r="2" spans="1:8" x14ac:dyDescent="0.2">
      <c r="A2" s="135" t="s">
        <v>171</v>
      </c>
      <c r="B2" s="136"/>
      <c r="C2" s="136"/>
      <c r="D2" s="136"/>
      <c r="E2" s="136"/>
      <c r="F2" s="136"/>
      <c r="G2" s="136"/>
      <c r="H2" s="137"/>
    </row>
    <row r="3" spans="1:8" x14ac:dyDescent="0.2">
      <c r="A3" s="141" t="str">
        <f>+EAI!A3</f>
        <v>Del 01 de ENERO de 2025 al 31 de DICIEMBRE de 2025</v>
      </c>
      <c r="B3" s="136"/>
      <c r="C3" s="136"/>
      <c r="D3" s="136"/>
      <c r="E3" s="136"/>
      <c r="F3" s="136"/>
      <c r="G3" s="136"/>
      <c r="H3" s="137"/>
    </row>
    <row r="4" spans="1:8" x14ac:dyDescent="0.2">
      <c r="A4" s="142" t="str">
        <f>+CF!A5</f>
        <v>(Cifras en Pesos)</v>
      </c>
      <c r="B4" s="143"/>
      <c r="C4" s="143"/>
      <c r="D4" s="143"/>
      <c r="E4" s="143"/>
      <c r="F4" s="143"/>
      <c r="G4" s="143"/>
      <c r="H4" s="144"/>
    </row>
    <row r="5" spans="1:8" x14ac:dyDescent="0.2">
      <c r="A5" s="145" t="s">
        <v>8</v>
      </c>
      <c r="B5" s="145"/>
      <c r="C5" s="145" t="s">
        <v>9</v>
      </c>
      <c r="D5" s="145"/>
      <c r="E5" s="145" t="s">
        <v>10</v>
      </c>
      <c r="F5" s="145"/>
      <c r="G5" s="145" t="s">
        <v>11</v>
      </c>
      <c r="H5" s="145"/>
    </row>
    <row r="6" spans="1:8" x14ac:dyDescent="0.2">
      <c r="A6" s="135" t="s">
        <v>12</v>
      </c>
      <c r="B6" s="136"/>
      <c r="C6" s="136"/>
      <c r="D6" s="136"/>
      <c r="E6" s="136"/>
      <c r="F6" s="136"/>
      <c r="G6" s="136"/>
      <c r="H6" s="137"/>
    </row>
    <row r="7" spans="1:8" x14ac:dyDescent="0.2">
      <c r="A7" s="127"/>
      <c r="B7" s="127"/>
      <c r="C7" s="127"/>
      <c r="D7" s="127"/>
      <c r="E7" s="127"/>
      <c r="F7" s="127"/>
      <c r="G7" s="133">
        <f>+C7-E7</f>
        <v>0</v>
      </c>
      <c r="H7" s="134"/>
    </row>
    <row r="8" spans="1:8" x14ac:dyDescent="0.2">
      <c r="A8" s="127"/>
      <c r="B8" s="127"/>
      <c r="C8" s="128"/>
      <c r="D8" s="128"/>
      <c r="E8" s="128"/>
      <c r="F8" s="128"/>
      <c r="G8" s="133">
        <f t="shared" ref="G8:G16" si="0">+C8-E8</f>
        <v>0</v>
      </c>
      <c r="H8" s="134"/>
    </row>
    <row r="9" spans="1:8" x14ac:dyDescent="0.2">
      <c r="A9" s="127"/>
      <c r="B9" s="127"/>
      <c r="C9" s="128"/>
      <c r="D9" s="128"/>
      <c r="E9" s="128"/>
      <c r="F9" s="128"/>
      <c r="G9" s="133">
        <f t="shared" si="0"/>
        <v>0</v>
      </c>
      <c r="H9" s="134"/>
    </row>
    <row r="10" spans="1:8" x14ac:dyDescent="0.2">
      <c r="A10" s="127"/>
      <c r="B10" s="127"/>
      <c r="C10" s="128"/>
      <c r="D10" s="128"/>
      <c r="E10" s="128"/>
      <c r="F10" s="128"/>
      <c r="G10" s="133">
        <f t="shared" si="0"/>
        <v>0</v>
      </c>
      <c r="H10" s="134"/>
    </row>
    <row r="11" spans="1:8" x14ac:dyDescent="0.2">
      <c r="A11" s="127"/>
      <c r="B11" s="127"/>
      <c r="C11" s="128"/>
      <c r="D11" s="128"/>
      <c r="E11" s="128"/>
      <c r="F11" s="128"/>
      <c r="G11" s="133">
        <f t="shared" si="0"/>
        <v>0</v>
      </c>
      <c r="H11" s="134"/>
    </row>
    <row r="12" spans="1:8" x14ac:dyDescent="0.2">
      <c r="A12" s="127"/>
      <c r="B12" s="127"/>
      <c r="C12" s="128"/>
      <c r="D12" s="128"/>
      <c r="E12" s="128"/>
      <c r="F12" s="128"/>
      <c r="G12" s="133">
        <f t="shared" si="0"/>
        <v>0</v>
      </c>
      <c r="H12" s="134"/>
    </row>
    <row r="13" spans="1:8" x14ac:dyDescent="0.2">
      <c r="A13" s="127"/>
      <c r="B13" s="127"/>
      <c r="C13" s="128"/>
      <c r="D13" s="128"/>
      <c r="E13" s="128"/>
      <c r="F13" s="128"/>
      <c r="G13" s="133">
        <f t="shared" si="0"/>
        <v>0</v>
      </c>
      <c r="H13" s="134"/>
    </row>
    <row r="14" spans="1:8" x14ac:dyDescent="0.2">
      <c r="A14" s="127"/>
      <c r="B14" s="127"/>
      <c r="C14" s="128"/>
      <c r="D14" s="128"/>
      <c r="E14" s="128"/>
      <c r="F14" s="128"/>
      <c r="G14" s="133">
        <f t="shared" si="0"/>
        <v>0</v>
      </c>
      <c r="H14" s="134"/>
    </row>
    <row r="15" spans="1:8" x14ac:dyDescent="0.2">
      <c r="A15" s="127"/>
      <c r="B15" s="127"/>
      <c r="C15" s="128"/>
      <c r="D15" s="128"/>
      <c r="E15" s="128"/>
      <c r="F15" s="128"/>
      <c r="G15" s="133">
        <f t="shared" si="0"/>
        <v>0</v>
      </c>
      <c r="H15" s="134"/>
    </row>
    <row r="16" spans="1:8" x14ac:dyDescent="0.2">
      <c r="A16" s="127" t="s">
        <v>13</v>
      </c>
      <c r="B16" s="127"/>
      <c r="C16" s="128">
        <f>SUM(C7:D15)</f>
        <v>0</v>
      </c>
      <c r="D16" s="128"/>
      <c r="E16" s="128">
        <f>SUM(E7:F15)</f>
        <v>0</v>
      </c>
      <c r="F16" s="128"/>
      <c r="G16" s="133">
        <f t="shared" si="0"/>
        <v>0</v>
      </c>
      <c r="H16" s="134"/>
    </row>
    <row r="17" spans="1:8" x14ac:dyDescent="0.2">
      <c r="A17" s="127"/>
      <c r="B17" s="127"/>
      <c r="C17" s="127"/>
      <c r="D17" s="127"/>
      <c r="E17" s="127"/>
      <c r="F17" s="127"/>
      <c r="G17" s="127"/>
      <c r="H17" s="127"/>
    </row>
    <row r="18" spans="1:8" x14ac:dyDescent="0.2">
      <c r="A18" s="135" t="s">
        <v>14</v>
      </c>
      <c r="B18" s="136"/>
      <c r="C18" s="136"/>
      <c r="D18" s="136"/>
      <c r="E18" s="136"/>
      <c r="F18" s="136"/>
      <c r="G18" s="136"/>
      <c r="H18" s="137"/>
    </row>
    <row r="19" spans="1:8" x14ac:dyDescent="0.2">
      <c r="A19" s="127"/>
      <c r="B19" s="127"/>
      <c r="C19" s="127"/>
      <c r="D19" s="127"/>
      <c r="E19" s="127"/>
      <c r="F19" s="127"/>
      <c r="G19" s="127"/>
      <c r="H19" s="127"/>
    </row>
    <row r="20" spans="1:8" x14ac:dyDescent="0.2">
      <c r="A20" s="127"/>
      <c r="B20" s="127"/>
      <c r="C20" s="128"/>
      <c r="D20" s="128"/>
      <c r="E20" s="128"/>
      <c r="F20" s="128"/>
      <c r="G20" s="133">
        <f>+C20-E20</f>
        <v>0</v>
      </c>
      <c r="H20" s="134"/>
    </row>
    <row r="21" spans="1:8" x14ac:dyDescent="0.2">
      <c r="A21" s="127"/>
      <c r="B21" s="127"/>
      <c r="C21" s="128"/>
      <c r="D21" s="128"/>
      <c r="E21" s="128"/>
      <c r="F21" s="128"/>
      <c r="G21" s="133">
        <f>+C21-E21</f>
        <v>0</v>
      </c>
      <c r="H21" s="134"/>
    </row>
    <row r="22" spans="1:8" x14ac:dyDescent="0.2">
      <c r="A22" s="127"/>
      <c r="B22" s="127"/>
      <c r="C22" s="128"/>
      <c r="D22" s="128"/>
      <c r="E22" s="128"/>
      <c r="F22" s="128"/>
      <c r="G22" s="133">
        <f t="shared" ref="G22:G27" si="1">+C22-E22</f>
        <v>0</v>
      </c>
      <c r="H22" s="134"/>
    </row>
    <row r="23" spans="1:8" x14ac:dyDescent="0.2">
      <c r="A23" s="127"/>
      <c r="B23" s="127"/>
      <c r="C23" s="128"/>
      <c r="D23" s="128"/>
      <c r="E23" s="128"/>
      <c r="F23" s="128"/>
      <c r="G23" s="133">
        <f t="shared" si="1"/>
        <v>0</v>
      </c>
      <c r="H23" s="134"/>
    </row>
    <row r="24" spans="1:8" x14ac:dyDescent="0.2">
      <c r="A24" s="127"/>
      <c r="B24" s="127"/>
      <c r="C24" s="128"/>
      <c r="D24" s="128"/>
      <c r="E24" s="128"/>
      <c r="F24" s="128"/>
      <c r="G24" s="133">
        <f t="shared" si="1"/>
        <v>0</v>
      </c>
      <c r="H24" s="134"/>
    </row>
    <row r="25" spans="1:8" x14ac:dyDescent="0.2">
      <c r="A25" s="127"/>
      <c r="B25" s="127"/>
      <c r="C25" s="128"/>
      <c r="D25" s="128"/>
      <c r="E25" s="128"/>
      <c r="F25" s="128"/>
      <c r="G25" s="133">
        <f t="shared" si="1"/>
        <v>0</v>
      </c>
      <c r="H25" s="134"/>
    </row>
    <row r="26" spans="1:8" x14ac:dyDescent="0.2">
      <c r="A26" s="127"/>
      <c r="B26" s="127"/>
      <c r="C26" s="128"/>
      <c r="D26" s="128"/>
      <c r="E26" s="128"/>
      <c r="F26" s="128"/>
      <c r="G26" s="133">
        <f t="shared" si="1"/>
        <v>0</v>
      </c>
      <c r="H26" s="134"/>
    </row>
    <row r="27" spans="1:8" x14ac:dyDescent="0.2">
      <c r="A27" s="127"/>
      <c r="B27" s="127"/>
      <c r="C27" s="128"/>
      <c r="D27" s="128"/>
      <c r="E27" s="128"/>
      <c r="F27" s="128"/>
      <c r="G27" s="133">
        <f t="shared" si="1"/>
        <v>0</v>
      </c>
      <c r="H27" s="134"/>
    </row>
    <row r="28" spans="1:8" x14ac:dyDescent="0.2">
      <c r="A28" s="127" t="s">
        <v>15</v>
      </c>
      <c r="B28" s="127"/>
      <c r="C28" s="128">
        <f>SUM(C19:D27)</f>
        <v>0</v>
      </c>
      <c r="D28" s="128"/>
      <c r="E28" s="128">
        <f>SUM(E19:F27)</f>
        <v>0</v>
      </c>
      <c r="F28" s="128"/>
      <c r="G28" s="128">
        <f>+C28-E28</f>
        <v>0</v>
      </c>
      <c r="H28" s="128"/>
    </row>
    <row r="29" spans="1:8" x14ac:dyDescent="0.2">
      <c r="A29" s="127"/>
      <c r="B29" s="127"/>
      <c r="C29" s="128"/>
      <c r="D29" s="128"/>
      <c r="E29" s="128"/>
      <c r="F29" s="128"/>
      <c r="G29" s="128"/>
      <c r="H29" s="128"/>
    </row>
    <row r="30" spans="1:8" x14ac:dyDescent="0.2">
      <c r="A30" s="129" t="s">
        <v>1</v>
      </c>
      <c r="B30" s="130"/>
      <c r="C30" s="131">
        <f>+C16+C28</f>
        <v>0</v>
      </c>
      <c r="D30" s="132"/>
      <c r="E30" s="131">
        <f>+E16+E28</f>
        <v>0</v>
      </c>
      <c r="F30" s="132"/>
      <c r="G30" s="131">
        <f>+G16+G28</f>
        <v>0</v>
      </c>
      <c r="H30" s="132"/>
    </row>
  </sheetData>
  <mergeCells count="102">
    <mergeCell ref="A1:H1"/>
    <mergeCell ref="A2:H2"/>
    <mergeCell ref="A3:H3"/>
    <mergeCell ref="A4:H4"/>
    <mergeCell ref="A5:B5"/>
    <mergeCell ref="C5:D5"/>
    <mergeCell ref="E5:F5"/>
    <mergeCell ref="G5:H5"/>
    <mergeCell ref="A8:B8"/>
    <mergeCell ref="C8:D8"/>
    <mergeCell ref="E8:F8"/>
    <mergeCell ref="G8:H8"/>
    <mergeCell ref="A9:B9"/>
    <mergeCell ref="C9:D9"/>
    <mergeCell ref="E9:F9"/>
    <mergeCell ref="G9:H9"/>
    <mergeCell ref="A6:H6"/>
    <mergeCell ref="A7:B7"/>
    <mergeCell ref="C7:D7"/>
    <mergeCell ref="E7:F7"/>
    <mergeCell ref="G7:H7"/>
    <mergeCell ref="A12:B12"/>
    <mergeCell ref="C12:D12"/>
    <mergeCell ref="E12:F12"/>
    <mergeCell ref="G12:H12"/>
    <mergeCell ref="A13:B13"/>
    <mergeCell ref="C13:D13"/>
    <mergeCell ref="E13:F13"/>
    <mergeCell ref="G13:H13"/>
    <mergeCell ref="A10:B10"/>
    <mergeCell ref="C10:D10"/>
    <mergeCell ref="E10:F10"/>
    <mergeCell ref="G10:H10"/>
    <mergeCell ref="A11:B11"/>
    <mergeCell ref="C11:D11"/>
    <mergeCell ref="E11:F11"/>
    <mergeCell ref="G11:H11"/>
    <mergeCell ref="A16:B16"/>
    <mergeCell ref="C16:D16"/>
    <mergeCell ref="E16:F16"/>
    <mergeCell ref="G16:H16"/>
    <mergeCell ref="A17:B17"/>
    <mergeCell ref="C17:D17"/>
    <mergeCell ref="E17:F17"/>
    <mergeCell ref="G17:H17"/>
    <mergeCell ref="A14:B14"/>
    <mergeCell ref="C14:D14"/>
    <mergeCell ref="E14:F14"/>
    <mergeCell ref="G14:H14"/>
    <mergeCell ref="A15:B15"/>
    <mergeCell ref="C15:D15"/>
    <mergeCell ref="E15:F15"/>
    <mergeCell ref="G15:H15"/>
    <mergeCell ref="A21:B21"/>
    <mergeCell ref="C21:D21"/>
    <mergeCell ref="E21:F21"/>
    <mergeCell ref="G21:H21"/>
    <mergeCell ref="A22:B22"/>
    <mergeCell ref="C22:D22"/>
    <mergeCell ref="E22:F22"/>
    <mergeCell ref="G22:H22"/>
    <mergeCell ref="A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5:B25"/>
    <mergeCell ref="C25:D25"/>
    <mergeCell ref="E25:F25"/>
    <mergeCell ref="G25:H25"/>
    <mergeCell ref="A26:B26"/>
    <mergeCell ref="C26:D26"/>
    <mergeCell ref="E26:F26"/>
    <mergeCell ref="G26:H26"/>
    <mergeCell ref="A23:B23"/>
    <mergeCell ref="C23:D23"/>
    <mergeCell ref="E23:F23"/>
    <mergeCell ref="G23:H23"/>
    <mergeCell ref="A24:B24"/>
    <mergeCell ref="C24:D24"/>
    <mergeCell ref="E24:F24"/>
    <mergeCell ref="G24:H24"/>
    <mergeCell ref="A29:B29"/>
    <mergeCell ref="C29:D29"/>
    <mergeCell ref="E29:F29"/>
    <mergeCell ref="G29:H29"/>
    <mergeCell ref="A30:B30"/>
    <mergeCell ref="C30:D30"/>
    <mergeCell ref="E30:F30"/>
    <mergeCell ref="G30:H30"/>
    <mergeCell ref="A27:B27"/>
    <mergeCell ref="C27:D27"/>
    <mergeCell ref="E27:F27"/>
    <mergeCell ref="G27:H27"/>
    <mergeCell ref="A28:B28"/>
    <mergeCell ref="C28:D28"/>
    <mergeCell ref="E28:F28"/>
    <mergeCell ref="G28:H28"/>
  </mergeCells>
  <pageMargins left="0.25" right="0.25" top="0.75" bottom="0.75" header="0.3" footer="0.3"/>
  <pageSetup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34"/>
  <sheetViews>
    <sheetView zoomScaleNormal="100" workbookViewId="0">
      <selection sqref="A1:C34"/>
    </sheetView>
  </sheetViews>
  <sheetFormatPr baseColWidth="10" defaultColWidth="11.42578125" defaultRowHeight="11.25" x14ac:dyDescent="0.2"/>
  <cols>
    <col min="1" max="1" width="43.7109375" style="1" customWidth="1"/>
    <col min="2" max="2" width="28.85546875" style="1" customWidth="1"/>
    <col min="3" max="3" width="24.42578125" style="1" customWidth="1"/>
    <col min="4" max="16384" width="11.42578125" style="1"/>
  </cols>
  <sheetData>
    <row r="1" spans="1:3" x14ac:dyDescent="0.2">
      <c r="A1" s="138" t="str">
        <f>+EN!A1</f>
        <v>OPD SALUD DE TLAXCALA</v>
      </c>
      <c r="B1" s="139"/>
      <c r="C1" s="140"/>
    </row>
    <row r="2" spans="1:3" x14ac:dyDescent="0.2">
      <c r="A2" s="135" t="s">
        <v>172</v>
      </c>
      <c r="B2" s="136"/>
      <c r="C2" s="137"/>
    </row>
    <row r="3" spans="1:3" x14ac:dyDescent="0.2">
      <c r="A3" s="141" t="str">
        <f>+EAI!A3</f>
        <v>Del 01 de ENERO de 2025 al 31 de DICIEMBRE de 2025</v>
      </c>
      <c r="B3" s="136"/>
      <c r="C3" s="137"/>
    </row>
    <row r="4" spans="1:3" x14ac:dyDescent="0.2">
      <c r="A4" s="135" t="s">
        <v>29</v>
      </c>
      <c r="B4" s="136"/>
      <c r="C4" s="137"/>
    </row>
    <row r="5" spans="1:3" x14ac:dyDescent="0.2">
      <c r="A5" s="5" t="s">
        <v>8</v>
      </c>
      <c r="B5" s="5" t="s">
        <v>16</v>
      </c>
      <c r="C5" s="5" t="s">
        <v>17</v>
      </c>
    </row>
    <row r="6" spans="1:3" x14ac:dyDescent="0.2">
      <c r="A6" s="146" t="s">
        <v>12</v>
      </c>
      <c r="B6" s="147"/>
      <c r="C6" s="148"/>
    </row>
    <row r="7" spans="1:3" x14ac:dyDescent="0.2">
      <c r="A7" s="3"/>
      <c r="B7" s="3"/>
      <c r="C7" s="4"/>
    </row>
    <row r="8" spans="1:3" x14ac:dyDescent="0.2">
      <c r="A8" s="3"/>
      <c r="B8" s="3"/>
      <c r="C8" s="4"/>
    </row>
    <row r="9" spans="1:3" x14ac:dyDescent="0.2">
      <c r="A9" s="3"/>
      <c r="B9" s="3"/>
      <c r="C9" s="4"/>
    </row>
    <row r="10" spans="1:3" x14ac:dyDescent="0.2">
      <c r="A10" s="3"/>
      <c r="B10" s="3"/>
      <c r="C10" s="4"/>
    </row>
    <row r="11" spans="1:3" x14ac:dyDescent="0.2">
      <c r="A11" s="3"/>
      <c r="B11" s="3"/>
      <c r="C11" s="4"/>
    </row>
    <row r="12" spans="1:3" x14ac:dyDescent="0.2">
      <c r="A12" s="3"/>
      <c r="B12" s="3"/>
      <c r="C12" s="4"/>
    </row>
    <row r="13" spans="1:3" x14ac:dyDescent="0.2">
      <c r="A13" s="3"/>
      <c r="B13" s="3"/>
      <c r="C13" s="4"/>
    </row>
    <row r="14" spans="1:3" x14ac:dyDescent="0.2">
      <c r="A14" s="3"/>
      <c r="B14" s="3"/>
      <c r="C14" s="4"/>
    </row>
    <row r="15" spans="1:3" x14ac:dyDescent="0.2">
      <c r="A15" s="3"/>
      <c r="B15" s="3"/>
      <c r="C15" s="4"/>
    </row>
    <row r="16" spans="1:3" x14ac:dyDescent="0.2">
      <c r="A16" s="3"/>
      <c r="B16" s="3"/>
      <c r="C16" s="4"/>
    </row>
    <row r="17" spans="1:3" x14ac:dyDescent="0.2">
      <c r="A17" s="18" t="s">
        <v>18</v>
      </c>
      <c r="B17" s="3">
        <f>SUM(B7:B16)</f>
        <v>0</v>
      </c>
      <c r="C17" s="3">
        <f>SUM(C7:C16)</f>
        <v>0</v>
      </c>
    </row>
    <row r="18" spans="1:3" x14ac:dyDescent="0.2">
      <c r="A18" s="3"/>
      <c r="B18" s="3"/>
      <c r="C18" s="4"/>
    </row>
    <row r="19" spans="1:3" x14ac:dyDescent="0.2">
      <c r="A19" s="146" t="s">
        <v>14</v>
      </c>
      <c r="B19" s="147"/>
      <c r="C19" s="148"/>
    </row>
    <row r="20" spans="1:3" x14ac:dyDescent="0.2">
      <c r="A20" s="3"/>
      <c r="B20" s="3"/>
      <c r="C20" s="4"/>
    </row>
    <row r="21" spans="1:3" x14ac:dyDescent="0.2">
      <c r="A21" s="3"/>
      <c r="B21" s="3"/>
      <c r="C21" s="4"/>
    </row>
    <row r="22" spans="1:3" x14ac:dyDescent="0.2">
      <c r="A22" s="3"/>
      <c r="B22" s="3"/>
      <c r="C22" s="4"/>
    </row>
    <row r="23" spans="1:3" x14ac:dyDescent="0.2">
      <c r="A23" s="3"/>
      <c r="B23" s="3"/>
      <c r="C23" s="4"/>
    </row>
    <row r="24" spans="1:3" x14ac:dyDescent="0.2">
      <c r="A24" s="3"/>
      <c r="B24" s="3"/>
      <c r="C24" s="4"/>
    </row>
    <row r="25" spans="1:3" x14ac:dyDescent="0.2">
      <c r="A25" s="3"/>
      <c r="B25" s="3"/>
      <c r="C25" s="4"/>
    </row>
    <row r="26" spans="1:3" x14ac:dyDescent="0.2">
      <c r="A26" s="3"/>
      <c r="B26" s="3"/>
      <c r="C26" s="4"/>
    </row>
    <row r="27" spans="1:3" x14ac:dyDescent="0.2">
      <c r="A27" s="3"/>
      <c r="B27" s="3"/>
      <c r="C27" s="4"/>
    </row>
    <row r="28" spans="1:3" x14ac:dyDescent="0.2">
      <c r="A28" s="3"/>
      <c r="B28" s="3"/>
      <c r="C28" s="4"/>
    </row>
    <row r="29" spans="1:3" x14ac:dyDescent="0.2">
      <c r="A29" s="3"/>
      <c r="B29" s="3"/>
      <c r="C29" s="4"/>
    </row>
    <row r="30" spans="1:3" x14ac:dyDescent="0.2">
      <c r="A30" s="3"/>
      <c r="B30" s="3"/>
      <c r="C30" s="4"/>
    </row>
    <row r="31" spans="1:3" x14ac:dyDescent="0.2">
      <c r="A31" s="3"/>
      <c r="B31" s="3"/>
      <c r="C31" s="4"/>
    </row>
    <row r="32" spans="1:3" x14ac:dyDescent="0.2">
      <c r="A32" s="18" t="s">
        <v>19</v>
      </c>
      <c r="B32" s="3">
        <f>SUM(B20:B31)</f>
        <v>0</v>
      </c>
      <c r="C32" s="3">
        <f>SUM(C20:C31)</f>
        <v>0</v>
      </c>
    </row>
    <row r="33" spans="1:3" x14ac:dyDescent="0.2">
      <c r="A33" s="3"/>
      <c r="B33" s="3"/>
      <c r="C33" s="4"/>
    </row>
    <row r="34" spans="1:3" x14ac:dyDescent="0.2">
      <c r="A34" s="18" t="s">
        <v>1</v>
      </c>
      <c r="B34" s="19">
        <f>+B17+B32</f>
        <v>0</v>
      </c>
      <c r="C34" s="19">
        <f>+C17+C32</f>
        <v>0</v>
      </c>
    </row>
  </sheetData>
  <mergeCells count="6">
    <mergeCell ref="A19:C19"/>
    <mergeCell ref="A1:C1"/>
    <mergeCell ref="A2:C2"/>
    <mergeCell ref="A3:C3"/>
    <mergeCell ref="A4:C4"/>
    <mergeCell ref="A6:C6"/>
  </mergeCells>
  <printOptions horizontalCentered="1"/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32"/>
  <sheetViews>
    <sheetView zoomScaleNormal="100" workbookViewId="0">
      <selection sqref="A1:D32"/>
    </sheetView>
  </sheetViews>
  <sheetFormatPr baseColWidth="10" defaultRowHeight="11.25" x14ac:dyDescent="0.2"/>
  <cols>
    <col min="1" max="1" width="60.42578125" style="25" customWidth="1"/>
    <col min="2" max="3" width="13.140625" style="25" bestFit="1" customWidth="1"/>
    <col min="4" max="4" width="12.140625" style="25" customWidth="1"/>
    <col min="5" max="5" width="11.42578125" style="25"/>
    <col min="6" max="6" width="31.42578125" style="25" bestFit="1" customWidth="1"/>
    <col min="7" max="7" width="15.42578125" style="25" bestFit="1" customWidth="1"/>
    <col min="8" max="8" width="12.85546875" style="25" bestFit="1" customWidth="1"/>
    <col min="9" max="9" width="11.5703125" style="25" bestFit="1" customWidth="1"/>
    <col min="10" max="16384" width="11.42578125" style="25"/>
  </cols>
  <sheetData>
    <row r="1" spans="1:10" x14ac:dyDescent="0.2">
      <c r="A1" s="149" t="str">
        <f>+CF!A1</f>
        <v>OPD SALUD DE TLAXCALA</v>
      </c>
      <c r="B1" s="150"/>
      <c r="C1" s="150"/>
      <c r="D1" s="150"/>
    </row>
    <row r="2" spans="1:10" x14ac:dyDescent="0.2">
      <c r="A2" s="151" t="s">
        <v>205</v>
      </c>
      <c r="B2" s="152"/>
      <c r="C2" s="152"/>
      <c r="D2" s="152"/>
      <c r="F2" s="75" t="s">
        <v>204</v>
      </c>
      <c r="G2" s="75"/>
      <c r="H2" s="75"/>
      <c r="I2" s="75"/>
      <c r="J2" s="75"/>
    </row>
    <row r="3" spans="1:10" x14ac:dyDescent="0.2">
      <c r="A3" s="155" t="str">
        <f>+EAI!A3</f>
        <v>Del 01 de ENERO de 2025 al 31 de DICIEMBRE de 2025</v>
      </c>
      <c r="B3" s="152"/>
      <c r="C3" s="152"/>
      <c r="D3" s="152"/>
      <c r="F3" s="75"/>
      <c r="G3" s="75"/>
      <c r="H3" s="75"/>
      <c r="I3" s="75"/>
      <c r="J3" s="75"/>
    </row>
    <row r="4" spans="1:10" x14ac:dyDescent="0.2">
      <c r="A4" s="153" t="str">
        <f>+ID!A4</f>
        <v>(Cifras en Pesos)</v>
      </c>
      <c r="B4" s="154"/>
      <c r="C4" s="154"/>
      <c r="D4" s="154"/>
      <c r="F4" s="75"/>
      <c r="G4" s="75"/>
      <c r="H4" s="75"/>
      <c r="I4" s="75"/>
      <c r="J4" s="75"/>
    </row>
    <row r="5" spans="1:10" x14ac:dyDescent="0.2">
      <c r="A5" s="2"/>
      <c r="B5" s="2"/>
      <c r="C5" s="2"/>
      <c r="D5" s="2"/>
      <c r="F5" s="75"/>
      <c r="G5" s="75"/>
      <c r="H5" s="75"/>
      <c r="I5" s="75"/>
      <c r="J5" s="75"/>
    </row>
    <row r="6" spans="1:10" ht="22.5" x14ac:dyDescent="0.2">
      <c r="A6" s="11" t="s">
        <v>20</v>
      </c>
      <c r="B6" s="9" t="s">
        <v>206</v>
      </c>
      <c r="C6" s="9" t="s">
        <v>16</v>
      </c>
      <c r="D6" s="9" t="s">
        <v>207</v>
      </c>
      <c r="F6" s="75"/>
      <c r="G6" s="75"/>
      <c r="H6" s="75"/>
      <c r="I6" s="75"/>
      <c r="J6" s="75"/>
    </row>
    <row r="7" spans="1:10" x14ac:dyDescent="0.2">
      <c r="A7" s="12"/>
      <c r="B7" s="13"/>
      <c r="C7" s="13"/>
      <c r="D7" s="13"/>
      <c r="F7" s="75"/>
      <c r="G7" s="75"/>
      <c r="H7" s="75"/>
      <c r="I7" s="75"/>
      <c r="J7" s="75"/>
    </row>
    <row r="8" spans="1:10" ht="11.25" customHeight="1" x14ac:dyDescent="0.2">
      <c r="A8" s="16" t="s">
        <v>208</v>
      </c>
      <c r="B8" s="15">
        <f>+B9+B10</f>
        <v>2681650282</v>
      </c>
      <c r="C8" s="15">
        <f>+C9+C10</f>
        <v>3375194932</v>
      </c>
      <c r="D8" s="15">
        <f>+D10</f>
        <v>3375194932</v>
      </c>
      <c r="F8" s="76">
        <f>+EAI!B43</f>
        <v>2681650282</v>
      </c>
      <c r="G8" s="77">
        <f>+EAI!E43</f>
        <v>3375194932.21</v>
      </c>
      <c r="H8" s="78">
        <f>+EAI!F40</f>
        <v>3375194932</v>
      </c>
      <c r="I8" s="75"/>
      <c r="J8" s="75"/>
    </row>
    <row r="9" spans="1:10" ht="11.25" customHeight="1" x14ac:dyDescent="0.2">
      <c r="A9" s="17" t="s">
        <v>213</v>
      </c>
      <c r="B9" s="8"/>
      <c r="C9" s="8"/>
      <c r="D9" s="29"/>
      <c r="F9" s="76">
        <f>+B8-F8</f>
        <v>0</v>
      </c>
      <c r="G9" s="76">
        <f t="shared" ref="G9:H9" si="0">+C8-G8</f>
        <v>-0.21000003814697266</v>
      </c>
      <c r="H9" s="76">
        <f t="shared" si="0"/>
        <v>0</v>
      </c>
      <c r="I9" s="75"/>
      <c r="J9" s="75"/>
    </row>
    <row r="10" spans="1:10" ht="11.25" customHeight="1" x14ac:dyDescent="0.2">
      <c r="A10" s="17" t="s">
        <v>214</v>
      </c>
      <c r="B10" s="8">
        <f>+EAI!B17</f>
        <v>2681650282</v>
      </c>
      <c r="C10" s="8">
        <f>+EAI!E17</f>
        <v>3375194932</v>
      </c>
      <c r="D10" s="8">
        <f>+EAI!F17</f>
        <v>3375194932</v>
      </c>
      <c r="F10" s="75"/>
      <c r="G10" s="75"/>
      <c r="H10" s="75"/>
      <c r="I10" s="75"/>
      <c r="J10" s="75"/>
    </row>
    <row r="11" spans="1:10" ht="11.25" customHeight="1" x14ac:dyDescent="0.2">
      <c r="A11" s="12"/>
      <c r="B11" s="13"/>
      <c r="C11" s="13"/>
      <c r="D11" s="13"/>
      <c r="F11" s="75"/>
      <c r="G11" s="75"/>
      <c r="H11" s="75"/>
      <c r="I11" s="75"/>
      <c r="J11" s="75"/>
    </row>
    <row r="12" spans="1:10" ht="11.25" customHeight="1" x14ac:dyDescent="0.2">
      <c r="A12" s="16" t="s">
        <v>209</v>
      </c>
      <c r="B12" s="15">
        <f>+B14</f>
        <v>2681650282</v>
      </c>
      <c r="C12" s="15">
        <f t="shared" ref="C12:D12" si="1">+C14</f>
        <v>3230548766</v>
      </c>
      <c r="D12" s="15">
        <f t="shared" si="1"/>
        <v>2854191974</v>
      </c>
      <c r="F12" s="76">
        <f>+CA!B17</f>
        <v>2681650282</v>
      </c>
      <c r="G12" s="77">
        <f>+CA!E15</f>
        <v>3230548766</v>
      </c>
      <c r="H12" s="78">
        <f>+CA!F15</f>
        <v>2854191974</v>
      </c>
      <c r="I12" s="75"/>
      <c r="J12" s="75"/>
    </row>
    <row r="13" spans="1:10" ht="11.25" customHeight="1" x14ac:dyDescent="0.2">
      <c r="A13" s="17" t="s">
        <v>215</v>
      </c>
      <c r="B13" s="8"/>
      <c r="C13" s="8"/>
      <c r="D13" s="29">
        <v>0</v>
      </c>
      <c r="F13" s="76">
        <f>+B12-F12</f>
        <v>0</v>
      </c>
      <c r="G13" s="76">
        <f t="shared" ref="G13:H13" si="2">+C12-G12</f>
        <v>0</v>
      </c>
      <c r="H13" s="76">
        <f t="shared" si="2"/>
        <v>0</v>
      </c>
      <c r="I13" s="75"/>
      <c r="J13" s="75"/>
    </row>
    <row r="14" spans="1:10" ht="11.25" customHeight="1" x14ac:dyDescent="0.2">
      <c r="A14" s="17" t="s">
        <v>216</v>
      </c>
      <c r="B14" s="8">
        <f>+CA!B15</f>
        <v>2681650282</v>
      </c>
      <c r="C14" s="8">
        <f>+CA!E15</f>
        <v>3230548766</v>
      </c>
      <c r="D14" s="8">
        <f>+CA!F15</f>
        <v>2854191974</v>
      </c>
      <c r="F14" s="75"/>
      <c r="G14" s="75"/>
      <c r="H14" s="75"/>
      <c r="I14" s="75"/>
      <c r="J14" s="75"/>
    </row>
    <row r="15" spans="1:10" ht="11.25" customHeight="1" x14ac:dyDescent="0.2">
      <c r="A15" s="14"/>
      <c r="B15" s="13"/>
      <c r="C15" s="13"/>
      <c r="D15" s="13"/>
      <c r="F15" s="75"/>
      <c r="G15" s="75"/>
      <c r="H15" s="78">
        <f>+H8-H12</f>
        <v>521002958</v>
      </c>
      <c r="I15" s="76">
        <f>+H15-D16</f>
        <v>0</v>
      </c>
      <c r="J15" s="75"/>
    </row>
    <row r="16" spans="1:10" ht="11.25" customHeight="1" x14ac:dyDescent="0.2">
      <c r="A16" s="16" t="s">
        <v>217</v>
      </c>
      <c r="B16" s="15">
        <f>+B8-B12</f>
        <v>0</v>
      </c>
      <c r="C16" s="15">
        <f>+C8-C12</f>
        <v>144646166</v>
      </c>
      <c r="D16" s="15">
        <f>+D8-D12</f>
        <v>521002958</v>
      </c>
      <c r="F16" s="76"/>
      <c r="G16" s="77"/>
      <c r="H16" s="78"/>
      <c r="I16" s="75"/>
      <c r="J16" s="75"/>
    </row>
    <row r="17" spans="1:8" ht="11.25" customHeight="1" x14ac:dyDescent="0.2">
      <c r="A17" s="2"/>
      <c r="B17" s="2"/>
      <c r="C17" s="2"/>
      <c r="D17" s="2"/>
    </row>
    <row r="18" spans="1:8" ht="22.5" x14ac:dyDescent="0.2">
      <c r="A18" s="11" t="s">
        <v>20</v>
      </c>
      <c r="B18" s="9" t="s">
        <v>206</v>
      </c>
      <c r="C18" s="9" t="s">
        <v>16</v>
      </c>
      <c r="D18" s="9" t="s">
        <v>207</v>
      </c>
    </row>
    <row r="19" spans="1:8" ht="11.25" customHeight="1" x14ac:dyDescent="0.2">
      <c r="A19" s="12"/>
      <c r="B19" s="12"/>
      <c r="C19" s="12"/>
      <c r="D19" s="12"/>
    </row>
    <row r="20" spans="1:8" ht="11.25" customHeight="1" x14ac:dyDescent="0.2">
      <c r="A20" s="16" t="s">
        <v>218</v>
      </c>
      <c r="B20" s="15">
        <f>+B16</f>
        <v>0</v>
      </c>
      <c r="C20" s="15">
        <f>+C16</f>
        <v>144646166</v>
      </c>
      <c r="D20" s="15">
        <f>+D16</f>
        <v>521002958</v>
      </c>
      <c r="F20" s="26"/>
      <c r="G20" s="27"/>
      <c r="H20" s="28"/>
    </row>
    <row r="21" spans="1:8" ht="11.25" customHeight="1" x14ac:dyDescent="0.2">
      <c r="A21" s="12"/>
      <c r="B21" s="13"/>
      <c r="C21" s="13"/>
      <c r="D21" s="13"/>
    </row>
    <row r="22" spans="1:8" ht="11.25" customHeight="1" x14ac:dyDescent="0.2">
      <c r="A22" s="16" t="s">
        <v>219</v>
      </c>
      <c r="B22" s="15">
        <v>0</v>
      </c>
      <c r="C22" s="15">
        <v>0</v>
      </c>
      <c r="D22" s="15">
        <v>0</v>
      </c>
      <c r="F22" s="26"/>
      <c r="G22" s="27"/>
      <c r="H22" s="28"/>
    </row>
    <row r="23" spans="1:8" ht="11.25" customHeight="1" x14ac:dyDescent="0.2">
      <c r="A23" s="14"/>
      <c r="B23" s="13"/>
      <c r="C23" s="13"/>
      <c r="D23" s="13"/>
    </row>
    <row r="24" spans="1:8" ht="11.25" customHeight="1" x14ac:dyDescent="0.2">
      <c r="A24" s="16" t="s">
        <v>220</v>
      </c>
      <c r="B24" s="15">
        <f>B20+B22</f>
        <v>0</v>
      </c>
      <c r="C24" s="15">
        <f>C20+C22</f>
        <v>144646166</v>
      </c>
      <c r="D24" s="15">
        <f>D20+D22</f>
        <v>521002958</v>
      </c>
      <c r="F24" s="26"/>
      <c r="G24" s="27"/>
      <c r="H24" s="28"/>
    </row>
    <row r="25" spans="1:8" ht="11.25" customHeight="1" x14ac:dyDescent="0.2">
      <c r="A25" s="2"/>
      <c r="B25" s="2"/>
      <c r="C25" s="2"/>
      <c r="D25" s="2"/>
    </row>
    <row r="26" spans="1:8" ht="22.5" x14ac:dyDescent="0.2">
      <c r="A26" s="11" t="s">
        <v>20</v>
      </c>
      <c r="B26" s="9" t="s">
        <v>206</v>
      </c>
      <c r="C26" s="9" t="s">
        <v>16</v>
      </c>
      <c r="D26" s="9" t="s">
        <v>207</v>
      </c>
    </row>
    <row r="27" spans="1:8" ht="11.25" customHeight="1" x14ac:dyDescent="0.2">
      <c r="A27" s="12"/>
      <c r="B27" s="12"/>
      <c r="C27" s="12"/>
      <c r="D27" s="12"/>
    </row>
    <row r="28" spans="1:8" ht="11.25" customHeight="1" x14ac:dyDescent="0.2">
      <c r="A28" s="16" t="s">
        <v>211</v>
      </c>
      <c r="B28" s="15">
        <v>0</v>
      </c>
      <c r="C28" s="15">
        <v>0</v>
      </c>
      <c r="D28" s="15">
        <v>0</v>
      </c>
      <c r="F28" s="26"/>
      <c r="G28" s="27"/>
      <c r="H28" s="28"/>
    </row>
    <row r="29" spans="1:8" ht="11.25" customHeight="1" x14ac:dyDescent="0.2">
      <c r="A29" s="12"/>
      <c r="B29" s="8"/>
      <c r="C29" s="8"/>
      <c r="D29" s="8"/>
    </row>
    <row r="30" spans="1:8" ht="11.25" customHeight="1" x14ac:dyDescent="0.2">
      <c r="A30" s="16" t="s">
        <v>212</v>
      </c>
      <c r="B30" s="15">
        <v>0</v>
      </c>
      <c r="C30" s="15">
        <v>0</v>
      </c>
      <c r="D30" s="15">
        <v>0</v>
      </c>
      <c r="F30" s="26"/>
      <c r="G30" s="27"/>
      <c r="H30" s="28"/>
    </row>
    <row r="31" spans="1:8" ht="11.25" customHeight="1" x14ac:dyDescent="0.2">
      <c r="A31" s="14"/>
      <c r="B31" s="8"/>
      <c r="C31" s="8"/>
      <c r="D31" s="8"/>
    </row>
    <row r="32" spans="1:8" ht="11.25" customHeight="1" x14ac:dyDescent="0.2">
      <c r="A32" s="16" t="s">
        <v>210</v>
      </c>
      <c r="B32" s="15">
        <v>0</v>
      </c>
      <c r="C32" s="15">
        <v>0</v>
      </c>
      <c r="D32" s="15">
        <v>0</v>
      </c>
      <c r="F32" s="26"/>
      <c r="G32" s="27"/>
      <c r="H32" s="28"/>
    </row>
  </sheetData>
  <mergeCells count="4">
    <mergeCell ref="A1:D1"/>
    <mergeCell ref="A2:D2"/>
    <mergeCell ref="A4:D4"/>
    <mergeCell ref="A3:D3"/>
  </mergeCells>
  <printOptions horizontalCentered="1"/>
  <pageMargins left="0.23622047244094491" right="0.23622047244094491" top="0.74803149606299213" bottom="0.74803149606299213" header="0.31496062992125984" footer="0.31496062992125984"/>
  <pageSetup orientation="portrait" r:id="rId1"/>
  <colBreaks count="1" manualBreakCount="1">
    <brk id="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41"/>
  <sheetViews>
    <sheetView showGridLines="0" zoomScaleNormal="100" workbookViewId="0">
      <selection sqref="A1:G37"/>
    </sheetView>
  </sheetViews>
  <sheetFormatPr baseColWidth="10" defaultColWidth="11.42578125" defaultRowHeight="11.25" x14ac:dyDescent="0.2"/>
  <cols>
    <col min="1" max="1" width="58.7109375" style="1" customWidth="1"/>
    <col min="2" max="6" width="18.5703125" style="1" bestFit="1" customWidth="1"/>
    <col min="7" max="7" width="17.140625" style="1" customWidth="1"/>
    <col min="8" max="16384" width="11.42578125" style="1"/>
  </cols>
  <sheetData>
    <row r="1" spans="1:7" x14ac:dyDescent="0.2">
      <c r="A1" s="121" t="str">
        <f>+EAI!A1</f>
        <v>OPD SALUD DE TLAXCALA</v>
      </c>
      <c r="B1" s="125"/>
      <c r="C1" s="125"/>
      <c r="D1" s="125"/>
      <c r="E1" s="125"/>
      <c r="F1" s="125"/>
      <c r="G1" s="156"/>
    </row>
    <row r="2" spans="1:7" x14ac:dyDescent="0.2">
      <c r="A2" s="115" t="s">
        <v>203</v>
      </c>
      <c r="B2" s="116"/>
      <c r="C2" s="116"/>
      <c r="D2" s="116"/>
      <c r="E2" s="116"/>
      <c r="F2" s="116"/>
      <c r="G2" s="117"/>
    </row>
    <row r="3" spans="1:7" x14ac:dyDescent="0.2">
      <c r="A3" s="121" t="str">
        <f>+EAI!A3</f>
        <v>Del 01 de ENERO de 2025 al 31 de DICIEMBRE de 2025</v>
      </c>
      <c r="B3" s="125"/>
      <c r="C3" s="125"/>
      <c r="D3" s="125"/>
      <c r="E3" s="125"/>
      <c r="F3" s="125"/>
      <c r="G3" s="156"/>
    </row>
    <row r="4" spans="1:7" x14ac:dyDescent="0.2">
      <c r="A4" s="123" t="str">
        <f>+EAI!A4</f>
        <v>(Cifras en Pesos)</v>
      </c>
      <c r="B4" s="126"/>
      <c r="C4" s="126"/>
      <c r="D4" s="126"/>
      <c r="E4" s="126"/>
      <c r="F4" s="126"/>
      <c r="G4" s="157"/>
    </row>
    <row r="5" spans="1:7" x14ac:dyDescent="0.2">
      <c r="A5" s="88" t="s">
        <v>20</v>
      </c>
      <c r="B5" s="85" t="s">
        <v>89</v>
      </c>
      <c r="C5" s="86"/>
      <c r="D5" s="86"/>
      <c r="E5" s="86"/>
      <c r="F5" s="87"/>
      <c r="G5" s="88" t="s">
        <v>59</v>
      </c>
    </row>
    <row r="6" spans="1:7" ht="22.5" x14ac:dyDescent="0.2">
      <c r="A6" s="89"/>
      <c r="B6" s="51" t="s">
        <v>56</v>
      </c>
      <c r="C6" s="51" t="s">
        <v>57</v>
      </c>
      <c r="D6" s="51" t="s">
        <v>34</v>
      </c>
      <c r="E6" s="51" t="s">
        <v>35</v>
      </c>
      <c r="F6" s="51" t="s">
        <v>58</v>
      </c>
      <c r="G6" s="122"/>
    </row>
    <row r="7" spans="1:7" s="23" customFormat="1" x14ac:dyDescent="0.2">
      <c r="A7" s="61" t="s">
        <v>173</v>
      </c>
      <c r="B7" s="54">
        <f>+B11</f>
        <v>2681650282</v>
      </c>
      <c r="C7" s="54">
        <f t="shared" ref="C7:G7" si="0">+C11</f>
        <v>693544650</v>
      </c>
      <c r="D7" s="54">
        <f t="shared" si="0"/>
        <v>3375194932</v>
      </c>
      <c r="E7" s="54">
        <f t="shared" si="0"/>
        <v>3230548766</v>
      </c>
      <c r="F7" s="54">
        <f t="shared" si="0"/>
        <v>2854191974</v>
      </c>
      <c r="G7" s="54">
        <f t="shared" si="0"/>
        <v>144646166</v>
      </c>
    </row>
    <row r="8" spans="1:7" s="23" customFormat="1" x14ac:dyDescent="0.2">
      <c r="A8" s="66" t="s">
        <v>181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>
        <v>0</v>
      </c>
    </row>
    <row r="9" spans="1:7" x14ac:dyDescent="0.2">
      <c r="A9" s="67" t="s">
        <v>182</v>
      </c>
      <c r="B9" s="52">
        <v>0</v>
      </c>
      <c r="C9" s="52">
        <v>0</v>
      </c>
      <c r="D9" s="52">
        <v>0</v>
      </c>
      <c r="E9" s="52">
        <v>0</v>
      </c>
      <c r="F9" s="52">
        <v>0</v>
      </c>
      <c r="G9" s="52">
        <v>0</v>
      </c>
    </row>
    <row r="10" spans="1:7" x14ac:dyDescent="0.2">
      <c r="A10" s="67" t="s">
        <v>174</v>
      </c>
      <c r="B10" s="52">
        <v>0</v>
      </c>
      <c r="C10" s="52">
        <v>0</v>
      </c>
      <c r="D10" s="52">
        <v>0</v>
      </c>
      <c r="E10" s="52">
        <v>0</v>
      </c>
      <c r="F10" s="52">
        <v>0</v>
      </c>
      <c r="G10" s="52">
        <v>0</v>
      </c>
    </row>
    <row r="11" spans="1:7" s="23" customFormat="1" x14ac:dyDescent="0.2">
      <c r="A11" s="66" t="s">
        <v>183</v>
      </c>
      <c r="B11" s="54">
        <f t="shared" ref="B11:G11" si="1">+B12+B15</f>
        <v>2681650282</v>
      </c>
      <c r="C11" s="54">
        <f t="shared" si="1"/>
        <v>693544650</v>
      </c>
      <c r="D11" s="54">
        <f t="shared" si="1"/>
        <v>3375194932</v>
      </c>
      <c r="E11" s="54">
        <f t="shared" si="1"/>
        <v>3230548766</v>
      </c>
      <c r="F11" s="54">
        <f t="shared" si="1"/>
        <v>2854191974</v>
      </c>
      <c r="G11" s="54">
        <f t="shared" si="1"/>
        <v>144646166</v>
      </c>
    </row>
    <row r="12" spans="1:7" x14ac:dyDescent="0.2">
      <c r="A12" s="67" t="s">
        <v>184</v>
      </c>
      <c r="B12" s="68">
        <v>2681650282</v>
      </c>
      <c r="C12" s="68">
        <f>+CF!C20</f>
        <v>693544650</v>
      </c>
      <c r="D12" s="68">
        <f>+B12+C12</f>
        <v>3375194932</v>
      </c>
      <c r="E12" s="68">
        <f>+CF!E20</f>
        <v>3230548766</v>
      </c>
      <c r="F12" s="68">
        <f>+CF!F20</f>
        <v>2854191974</v>
      </c>
      <c r="G12" s="68">
        <f>+D12-E12</f>
        <v>144646166</v>
      </c>
    </row>
    <row r="13" spans="1:7" x14ac:dyDescent="0.2">
      <c r="A13" s="67" t="s">
        <v>185</v>
      </c>
      <c r="B13" s="52">
        <v>0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</row>
    <row r="14" spans="1:7" x14ac:dyDescent="0.2">
      <c r="A14" s="67" t="s">
        <v>186</v>
      </c>
      <c r="B14" s="52">
        <v>0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</row>
    <row r="15" spans="1:7" x14ac:dyDescent="0.2">
      <c r="A15" s="67" t="s">
        <v>187</v>
      </c>
      <c r="B15" s="52">
        <v>0</v>
      </c>
      <c r="C15" s="52">
        <v>0</v>
      </c>
      <c r="D15" s="52">
        <f>+B15+C15</f>
        <v>0</v>
      </c>
      <c r="E15" s="52">
        <v>0</v>
      </c>
      <c r="F15" s="52">
        <v>0</v>
      </c>
      <c r="G15" s="52">
        <f>+D15-E15</f>
        <v>0</v>
      </c>
    </row>
    <row r="16" spans="1:7" x14ac:dyDescent="0.2">
      <c r="A16" s="67" t="s">
        <v>188</v>
      </c>
      <c r="B16" s="52">
        <v>0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</row>
    <row r="17" spans="1:7" x14ac:dyDescent="0.2">
      <c r="A17" s="67" t="s">
        <v>189</v>
      </c>
      <c r="B17" s="52">
        <v>0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</row>
    <row r="18" spans="1:7" x14ac:dyDescent="0.2">
      <c r="A18" s="67" t="s">
        <v>175</v>
      </c>
      <c r="B18" s="52">
        <v>0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</row>
    <row r="19" spans="1:7" x14ac:dyDescent="0.2">
      <c r="A19" s="67" t="s">
        <v>190</v>
      </c>
      <c r="B19" s="52">
        <v>0</v>
      </c>
      <c r="C19" s="52">
        <v>0</v>
      </c>
      <c r="D19" s="52">
        <v>0</v>
      </c>
      <c r="E19" s="52">
        <v>0</v>
      </c>
      <c r="F19" s="52">
        <v>0</v>
      </c>
      <c r="G19" s="52">
        <v>0</v>
      </c>
    </row>
    <row r="20" spans="1:7" s="23" customFormat="1" x14ac:dyDescent="0.2">
      <c r="A20" s="66" t="s">
        <v>191</v>
      </c>
      <c r="B20" s="54">
        <v>0</v>
      </c>
      <c r="C20" s="54">
        <v>0</v>
      </c>
      <c r="D20" s="54">
        <v>0</v>
      </c>
      <c r="E20" s="54">
        <v>0</v>
      </c>
      <c r="F20" s="54">
        <v>0</v>
      </c>
      <c r="G20" s="54">
        <v>0</v>
      </c>
    </row>
    <row r="21" spans="1:7" x14ac:dyDescent="0.2">
      <c r="A21" s="67" t="s">
        <v>192</v>
      </c>
      <c r="B21" s="52">
        <v>0</v>
      </c>
      <c r="C21" s="52">
        <v>0</v>
      </c>
      <c r="D21" s="52">
        <v>0</v>
      </c>
      <c r="E21" s="52">
        <v>0</v>
      </c>
      <c r="F21" s="52">
        <v>0</v>
      </c>
      <c r="G21" s="52">
        <v>0</v>
      </c>
    </row>
    <row r="22" spans="1:7" x14ac:dyDescent="0.2">
      <c r="A22" s="67" t="s">
        <v>193</v>
      </c>
      <c r="B22" s="52">
        <v>0</v>
      </c>
      <c r="C22" s="52">
        <v>0</v>
      </c>
      <c r="D22" s="52">
        <v>0</v>
      </c>
      <c r="E22" s="52">
        <v>0</v>
      </c>
      <c r="F22" s="52">
        <v>0</v>
      </c>
      <c r="G22" s="52">
        <v>0</v>
      </c>
    </row>
    <row r="23" spans="1:7" x14ac:dyDescent="0.2">
      <c r="A23" s="67" t="s">
        <v>176</v>
      </c>
      <c r="B23" s="52">
        <v>0</v>
      </c>
      <c r="C23" s="52">
        <v>0</v>
      </c>
      <c r="D23" s="52">
        <v>0</v>
      </c>
      <c r="E23" s="52">
        <v>0</v>
      </c>
      <c r="F23" s="52">
        <v>0</v>
      </c>
      <c r="G23" s="52">
        <v>0</v>
      </c>
    </row>
    <row r="24" spans="1:7" s="23" customFormat="1" x14ac:dyDescent="0.2">
      <c r="A24" s="66" t="s">
        <v>177</v>
      </c>
      <c r="B24" s="54">
        <v>0</v>
      </c>
      <c r="C24" s="54">
        <v>0</v>
      </c>
      <c r="D24" s="54">
        <v>0</v>
      </c>
      <c r="E24" s="54">
        <v>0</v>
      </c>
      <c r="F24" s="54">
        <v>0</v>
      </c>
      <c r="G24" s="54">
        <v>0</v>
      </c>
    </row>
    <row r="25" spans="1:7" x14ac:dyDescent="0.2">
      <c r="A25" s="67" t="s">
        <v>194</v>
      </c>
      <c r="B25" s="52">
        <v>0</v>
      </c>
      <c r="C25" s="52">
        <v>0</v>
      </c>
      <c r="D25" s="52">
        <v>0</v>
      </c>
      <c r="E25" s="52">
        <v>0</v>
      </c>
      <c r="F25" s="52">
        <v>0</v>
      </c>
      <c r="G25" s="52">
        <v>0</v>
      </c>
    </row>
    <row r="26" spans="1:7" x14ac:dyDescent="0.2">
      <c r="A26" s="67" t="s">
        <v>178</v>
      </c>
      <c r="B26" s="52">
        <v>0</v>
      </c>
      <c r="C26" s="52">
        <v>0</v>
      </c>
      <c r="D26" s="52">
        <v>0</v>
      </c>
      <c r="E26" s="52">
        <v>0</v>
      </c>
      <c r="F26" s="52">
        <v>0</v>
      </c>
      <c r="G26" s="52">
        <v>0</v>
      </c>
    </row>
    <row r="27" spans="1:7" s="23" customFormat="1" x14ac:dyDescent="0.2">
      <c r="A27" s="66" t="s">
        <v>179</v>
      </c>
      <c r="B27" s="54">
        <v>0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</row>
    <row r="28" spans="1:7" x14ac:dyDescent="0.2">
      <c r="A28" s="67" t="s">
        <v>195</v>
      </c>
      <c r="B28" s="52">
        <v>0</v>
      </c>
      <c r="C28" s="52">
        <v>0</v>
      </c>
      <c r="D28" s="52">
        <v>0</v>
      </c>
      <c r="E28" s="52">
        <v>0</v>
      </c>
      <c r="F28" s="52">
        <v>0</v>
      </c>
      <c r="G28" s="52">
        <v>0</v>
      </c>
    </row>
    <row r="29" spans="1:7" x14ac:dyDescent="0.2">
      <c r="A29" s="67" t="s">
        <v>196</v>
      </c>
      <c r="B29" s="52">
        <v>0</v>
      </c>
      <c r="C29" s="52">
        <v>0</v>
      </c>
      <c r="D29" s="52">
        <v>0</v>
      </c>
      <c r="E29" s="52">
        <v>0</v>
      </c>
      <c r="F29" s="52">
        <v>0</v>
      </c>
      <c r="G29" s="52">
        <v>0</v>
      </c>
    </row>
    <row r="30" spans="1:7" x14ac:dyDescent="0.2">
      <c r="A30" s="67" t="s">
        <v>197</v>
      </c>
      <c r="B30" s="52">
        <v>0</v>
      </c>
      <c r="C30" s="52">
        <v>0</v>
      </c>
      <c r="D30" s="52">
        <v>0</v>
      </c>
      <c r="E30" s="52">
        <v>0</v>
      </c>
      <c r="F30" s="52">
        <v>0</v>
      </c>
      <c r="G30" s="52">
        <v>0</v>
      </c>
    </row>
    <row r="31" spans="1:7" x14ac:dyDescent="0.2">
      <c r="A31" s="67" t="s">
        <v>198</v>
      </c>
      <c r="B31" s="52">
        <v>0</v>
      </c>
      <c r="C31" s="52">
        <v>0</v>
      </c>
      <c r="D31" s="52">
        <v>0</v>
      </c>
      <c r="E31" s="52">
        <v>0</v>
      </c>
      <c r="F31" s="52">
        <v>0</v>
      </c>
      <c r="G31" s="52">
        <v>0</v>
      </c>
    </row>
    <row r="32" spans="1:7" s="23" customFormat="1" x14ac:dyDescent="0.2">
      <c r="A32" s="66" t="s">
        <v>199</v>
      </c>
      <c r="B32" s="54">
        <v>0</v>
      </c>
      <c r="C32" s="54">
        <v>0</v>
      </c>
      <c r="D32" s="54">
        <v>0</v>
      </c>
      <c r="E32" s="54">
        <v>0</v>
      </c>
      <c r="F32" s="54">
        <v>0</v>
      </c>
      <c r="G32" s="54">
        <v>0</v>
      </c>
    </row>
    <row r="33" spans="1:9" x14ac:dyDescent="0.2">
      <c r="A33" s="67" t="s">
        <v>180</v>
      </c>
      <c r="B33" s="52">
        <v>0</v>
      </c>
      <c r="C33" s="52">
        <v>0</v>
      </c>
      <c r="D33" s="52">
        <v>0</v>
      </c>
      <c r="E33" s="52">
        <v>0</v>
      </c>
      <c r="F33" s="52">
        <v>0</v>
      </c>
      <c r="G33" s="52">
        <v>0</v>
      </c>
    </row>
    <row r="34" spans="1:9" s="23" customFormat="1" x14ac:dyDescent="0.2">
      <c r="A34" s="64" t="s">
        <v>200</v>
      </c>
      <c r="B34" s="62">
        <v>0</v>
      </c>
      <c r="C34" s="62">
        <v>0</v>
      </c>
      <c r="D34" s="62">
        <v>0</v>
      </c>
      <c r="E34" s="62">
        <v>0</v>
      </c>
      <c r="F34" s="62">
        <v>0</v>
      </c>
      <c r="G34" s="62">
        <v>0</v>
      </c>
      <c r="I34" s="1"/>
    </row>
    <row r="35" spans="1:9" s="23" customFormat="1" x14ac:dyDescent="0.2">
      <c r="A35" s="64" t="s">
        <v>201</v>
      </c>
      <c r="B35" s="62">
        <v>0</v>
      </c>
      <c r="C35" s="62">
        <v>0</v>
      </c>
      <c r="D35" s="62">
        <v>0</v>
      </c>
      <c r="E35" s="62">
        <v>0</v>
      </c>
      <c r="F35" s="62">
        <v>0</v>
      </c>
      <c r="G35" s="62">
        <v>0</v>
      </c>
      <c r="I35" s="1"/>
    </row>
    <row r="36" spans="1:9" s="23" customFormat="1" x14ac:dyDescent="0.2">
      <c r="A36" s="64" t="s">
        <v>202</v>
      </c>
      <c r="B36" s="62">
        <v>0</v>
      </c>
      <c r="C36" s="62">
        <v>0</v>
      </c>
      <c r="D36" s="62">
        <v>0</v>
      </c>
      <c r="E36" s="62">
        <v>0</v>
      </c>
      <c r="F36" s="62">
        <v>0</v>
      </c>
      <c r="G36" s="62">
        <v>0</v>
      </c>
      <c r="I36" s="1"/>
    </row>
    <row r="37" spans="1:9" ht="20.100000000000001" customHeight="1" x14ac:dyDescent="0.2">
      <c r="A37" s="50" t="s">
        <v>60</v>
      </c>
      <c r="B37" s="36">
        <f t="shared" ref="B37:G37" si="2">+B36+B35+B34+B32+B27++B24+B20+B11</f>
        <v>2681650282</v>
      </c>
      <c r="C37" s="36">
        <f t="shared" si="2"/>
        <v>693544650</v>
      </c>
      <c r="D37" s="36">
        <f t="shared" si="2"/>
        <v>3375194932</v>
      </c>
      <c r="E37" s="36">
        <f t="shared" si="2"/>
        <v>3230548766</v>
      </c>
      <c r="F37" s="36">
        <f t="shared" si="2"/>
        <v>2854191974</v>
      </c>
      <c r="G37" s="36">
        <f t="shared" si="2"/>
        <v>144646166</v>
      </c>
    </row>
    <row r="39" spans="1:9" x14ac:dyDescent="0.2">
      <c r="B39" s="72">
        <v>2681650282</v>
      </c>
      <c r="C39" s="72">
        <v>693544650.21000004</v>
      </c>
      <c r="D39" s="72">
        <v>3375194932.21</v>
      </c>
      <c r="E39" s="72">
        <v>3230548766.48</v>
      </c>
      <c r="F39" s="72">
        <v>2854191973.9400001</v>
      </c>
      <c r="G39" s="72">
        <v>144646165.72999999</v>
      </c>
    </row>
    <row r="40" spans="1:9" x14ac:dyDescent="0.2">
      <c r="B40" s="6">
        <f>+B39-B37</f>
        <v>0</v>
      </c>
      <c r="C40" s="6">
        <f t="shared" ref="C40:G40" si="3">+C39-C37</f>
        <v>0.21000003814697266</v>
      </c>
      <c r="D40" s="6">
        <f t="shared" si="3"/>
        <v>0.21000003814697266</v>
      </c>
      <c r="E40" s="6">
        <f t="shared" si="3"/>
        <v>0.48000001907348633</v>
      </c>
      <c r="F40" s="6">
        <f t="shared" si="3"/>
        <v>-5.9999942779541016E-2</v>
      </c>
      <c r="G40" s="6">
        <f t="shared" si="3"/>
        <v>-0.27000001072883606</v>
      </c>
    </row>
    <row r="41" spans="1:9" x14ac:dyDescent="0.2">
      <c r="C41" s="7">
        <f>+C37-CF!C40</f>
        <v>0</v>
      </c>
      <c r="E41" s="7">
        <f>+E37-CF!E40</f>
        <v>0</v>
      </c>
      <c r="F41" s="7">
        <f>+F37-CF!F40</f>
        <v>0</v>
      </c>
    </row>
  </sheetData>
  <mergeCells count="7">
    <mergeCell ref="A1:G1"/>
    <mergeCell ref="A2:G2"/>
    <mergeCell ref="A3:G3"/>
    <mergeCell ref="A4:G4"/>
    <mergeCell ref="A5:A6"/>
    <mergeCell ref="B5:F5"/>
    <mergeCell ref="G5:G6"/>
  </mergeCells>
  <pageMargins left="0.25" right="0.25" top="0.75" bottom="0.75" header="0.3" footer="0.3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EAI</vt:lpstr>
      <vt:lpstr>CA</vt:lpstr>
      <vt:lpstr>CE</vt:lpstr>
      <vt:lpstr>COG</vt:lpstr>
      <vt:lpstr>CF</vt:lpstr>
      <vt:lpstr>EN</vt:lpstr>
      <vt:lpstr>ID</vt:lpstr>
      <vt:lpstr>IPF</vt:lpstr>
      <vt:lpstr>GCP</vt:lpstr>
      <vt:lpstr>PyPI</vt:lpstr>
      <vt:lpstr>CA!Área_de_impresión</vt:lpstr>
      <vt:lpstr>CE!Área_de_impresión</vt:lpstr>
      <vt:lpstr>CF!Área_de_impresión</vt:lpstr>
      <vt:lpstr>COG!Área_de_impresión</vt:lpstr>
      <vt:lpstr>EAI!Área_de_impresión</vt:lpstr>
      <vt:lpstr>GCP!Área_de_impresión</vt:lpstr>
      <vt:lpstr>IPF!Área_de_impresión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ADMINISTRACIÓN 7</dc:creator>
  <cp:lastModifiedBy>Juan Manuel Meneses</cp:lastModifiedBy>
  <cp:lastPrinted>2025-10-03T16:46:21Z</cp:lastPrinted>
  <dcterms:created xsi:type="dcterms:W3CDTF">2021-01-09T22:25:06Z</dcterms:created>
  <dcterms:modified xsi:type="dcterms:W3CDTF">2026-01-28T19:32:45Z</dcterms:modified>
</cp:coreProperties>
</file>