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2T CP Abr-Jun\03 Transp 1T 25\informacion_presupuestaria\"/>
    </mc:Choice>
  </mc:AlternateContent>
  <xr:revisionPtr revIDLastSave="5" documentId="8_{C4D79A3D-B0E0-48EA-8A90-A8682AA85683}" xr6:coauthVersionLast="36" xr6:coauthVersionMax="36" xr10:uidLastSave="{758A78A9-3C81-422F-9C6B-35B9AD2A35F3}"/>
  <bookViews>
    <workbookView xWindow="-120" yWindow="-120" windowWidth="29040" windowHeight="15840" xr2:uid="{00000000-000D-0000-FFFF-FFFF00000000}"/>
  </bookViews>
  <sheets>
    <sheet name="CA" sheetId="3" r:id="rId1"/>
    <sheet name="CE" sheetId="5" r:id="rId2"/>
    <sheet name="COG" sheetId="6" r:id="rId3"/>
    <sheet name="CF" sheetId="7" r:id="rId4"/>
  </sheets>
  <definedNames>
    <definedName name="_xlnm.Print_Area" localSheetId="0">CA!$A$1:$G$15</definedName>
    <definedName name="_xlnm.Print_Area" localSheetId="1">CE!$A$1:$G$14</definedName>
    <definedName name="_xlnm.Print_Area" localSheetId="3">CF!$A$1:$G$40</definedName>
    <definedName name="_xlnm.Print_Area" localSheetId="2">COG!$A$1:$G$80</definedName>
  </definedNames>
  <calcPr calcId="191029"/>
</workbook>
</file>

<file path=xl/calcChain.xml><?xml version="1.0" encoding="utf-8"?>
<calcChain xmlns="http://schemas.openxmlformats.org/spreadsheetml/2006/main">
  <c r="B17" i="7" l="1"/>
  <c r="C17" i="7"/>
  <c r="E17" i="7"/>
  <c r="E40" i="7" s="1"/>
  <c r="F17" i="7"/>
  <c r="F40" i="7" s="1"/>
  <c r="D20" i="7"/>
  <c r="G20" i="7" s="1"/>
  <c r="G23" i="7"/>
  <c r="G24" i="7"/>
  <c r="B40" i="7"/>
  <c r="C40" i="7"/>
  <c r="B8" i="6"/>
  <c r="C8" i="6"/>
  <c r="E8" i="6"/>
  <c r="F8" i="6"/>
  <c r="D9" i="6"/>
  <c r="G9" i="6"/>
  <c r="D10" i="6"/>
  <c r="G10" i="6" s="1"/>
  <c r="D11" i="6"/>
  <c r="G11" i="6" s="1"/>
  <c r="D12" i="6"/>
  <c r="G12" i="6"/>
  <c r="D13" i="6"/>
  <c r="G13" i="6" s="1"/>
  <c r="D14" i="6"/>
  <c r="G14" i="6" s="1"/>
  <c r="D15" i="6"/>
  <c r="G15" i="6"/>
  <c r="B16" i="6"/>
  <c r="C16" i="6"/>
  <c r="E16" i="6"/>
  <c r="F16" i="6"/>
  <c r="D17" i="6"/>
  <c r="G17" i="6"/>
  <c r="D18" i="6"/>
  <c r="G18" i="6" s="1"/>
  <c r="D19" i="6"/>
  <c r="G19" i="6" s="1"/>
  <c r="D20" i="6"/>
  <c r="G20" i="6"/>
  <c r="D21" i="6"/>
  <c r="G21" i="6" s="1"/>
  <c r="D22" i="6"/>
  <c r="G22" i="6"/>
  <c r="D23" i="6"/>
  <c r="G23" i="6" s="1"/>
  <c r="D24" i="6"/>
  <c r="G24" i="6" s="1"/>
  <c r="D25" i="6"/>
  <c r="G25" i="6"/>
  <c r="B26" i="6"/>
  <c r="C26" i="6"/>
  <c r="E26" i="6"/>
  <c r="F26" i="6"/>
  <c r="D27" i="6"/>
  <c r="G27" i="6"/>
  <c r="D28" i="6"/>
  <c r="G28" i="6" s="1"/>
  <c r="D29" i="6"/>
  <c r="G29" i="6" s="1"/>
  <c r="D30" i="6"/>
  <c r="G30" i="6"/>
  <c r="D31" i="6"/>
  <c r="G31" i="6" s="1"/>
  <c r="D32" i="6"/>
  <c r="G32" i="6" s="1"/>
  <c r="D33" i="6"/>
  <c r="G33" i="6"/>
  <c r="D34" i="6"/>
  <c r="G34" i="6" s="1"/>
  <c r="D35" i="6"/>
  <c r="G35" i="6"/>
  <c r="B36" i="6"/>
  <c r="C36" i="6"/>
  <c r="E36" i="6"/>
  <c r="F36" i="6"/>
  <c r="D37" i="6"/>
  <c r="G37" i="6"/>
  <c r="D38" i="6"/>
  <c r="D39" i="6"/>
  <c r="G39" i="6"/>
  <c r="D40" i="6"/>
  <c r="G40" i="6"/>
  <c r="D41" i="6"/>
  <c r="G41" i="6" s="1"/>
  <c r="D42" i="6"/>
  <c r="G42" i="6" s="1"/>
  <c r="D43" i="6"/>
  <c r="G43" i="6" s="1"/>
  <c r="D44" i="6"/>
  <c r="G44" i="6" s="1"/>
  <c r="D45" i="6"/>
  <c r="G45" i="6"/>
  <c r="B46" i="6"/>
  <c r="C46" i="6"/>
  <c r="E46" i="6"/>
  <c r="F46" i="6"/>
  <c r="D47" i="6"/>
  <c r="G47" i="6"/>
  <c r="D48" i="6"/>
  <c r="G48" i="6" s="1"/>
  <c r="D49" i="6"/>
  <c r="G49" i="6" s="1"/>
  <c r="D50" i="6"/>
  <c r="G50" i="6"/>
  <c r="D51" i="6"/>
  <c r="D52" i="6"/>
  <c r="G52" i="6" s="1"/>
  <c r="D53" i="6"/>
  <c r="G53" i="6"/>
  <c r="D54" i="6"/>
  <c r="G54" i="6" s="1"/>
  <c r="D55" i="6"/>
  <c r="G55" i="6"/>
  <c r="B56" i="6"/>
  <c r="C56" i="6"/>
  <c r="E56" i="6"/>
  <c r="F56" i="6"/>
  <c r="D57" i="6"/>
  <c r="G57" i="6"/>
  <c r="D58" i="6"/>
  <c r="D59" i="6"/>
  <c r="G59" i="6" s="1"/>
  <c r="D60" i="6"/>
  <c r="D61" i="6"/>
  <c r="G61" i="6"/>
  <c r="D62" i="6"/>
  <c r="G62" i="6" s="1"/>
  <c r="D63" i="6"/>
  <c r="G63" i="6" s="1"/>
  <c r="D64" i="6"/>
  <c r="G64" i="6"/>
  <c r="D65" i="6"/>
  <c r="G65" i="6" s="1"/>
  <c r="D66" i="6"/>
  <c r="G66" i="6" s="1"/>
  <c r="D67" i="6"/>
  <c r="G67" i="6"/>
  <c r="D69" i="6"/>
  <c r="G69" i="6" s="1"/>
  <c r="D70" i="6"/>
  <c r="G70" i="6"/>
  <c r="D71" i="6"/>
  <c r="G71" i="6" s="1"/>
  <c r="D73" i="6"/>
  <c r="G73" i="6" s="1"/>
  <c r="D74" i="6"/>
  <c r="G74" i="6"/>
  <c r="D75" i="6"/>
  <c r="G75" i="6" s="1"/>
  <c r="D76" i="6"/>
  <c r="G76" i="6" s="1"/>
  <c r="D77" i="6"/>
  <c r="G77" i="6"/>
  <c r="D78" i="6"/>
  <c r="G78" i="6"/>
  <c r="D79" i="6"/>
  <c r="G79" i="6" s="1"/>
  <c r="D9" i="5"/>
  <c r="G9" i="5"/>
  <c r="D10" i="5"/>
  <c r="D14" i="5" s="1"/>
  <c r="G10" i="5"/>
  <c r="G14" i="5" s="1"/>
  <c r="B14" i="5"/>
  <c r="C14" i="5"/>
  <c r="E14" i="5"/>
  <c r="F14" i="5"/>
  <c r="E80" i="6" l="1"/>
  <c r="D56" i="6"/>
  <c r="B80" i="6"/>
  <c r="D8" i="6"/>
  <c r="G17" i="7"/>
  <c r="G40" i="7" s="1"/>
  <c r="D17" i="7"/>
  <c r="D40" i="7" s="1"/>
  <c r="F80" i="6"/>
  <c r="D46" i="6"/>
  <c r="D36" i="6"/>
  <c r="C80" i="6"/>
  <c r="G26" i="6"/>
  <c r="G16" i="6"/>
  <c r="G8" i="6"/>
  <c r="D26" i="6"/>
  <c r="D16" i="6"/>
  <c r="D80" i="6" s="1"/>
  <c r="G58" i="6"/>
  <c r="G56" i="6" s="1"/>
  <c r="G51" i="6"/>
  <c r="G46" i="6" s="1"/>
  <c r="G38" i="6"/>
  <c r="G36" i="6" s="1"/>
  <c r="G80" i="6" l="1"/>
  <c r="F15" i="3" l="1"/>
  <c r="E15" i="3"/>
  <c r="C15" i="3"/>
  <c r="B15" i="3"/>
  <c r="D14" i="3"/>
  <c r="G14" i="3" s="1"/>
  <c r="D13" i="3"/>
  <c r="G13" i="3" s="1"/>
  <c r="D12" i="3"/>
  <c r="G12" i="3" s="1"/>
  <c r="D11" i="3"/>
  <c r="G11" i="3" s="1"/>
  <c r="D10" i="3"/>
  <c r="G10" i="3" s="1"/>
  <c r="D9" i="3"/>
  <c r="G9" i="3" s="1"/>
  <c r="D8" i="3"/>
  <c r="G8" i="3" s="1"/>
  <c r="G15" i="3" l="1"/>
  <c r="D15" i="3"/>
</calcChain>
</file>

<file path=xl/sharedStrings.xml><?xml version="1.0" encoding="utf-8"?>
<sst xmlns="http://schemas.openxmlformats.org/spreadsheetml/2006/main" count="172" uniqueCount="130">
  <si>
    <t>OPD SALUD DE TLAXCALA</t>
  </si>
  <si>
    <t>DIRECCIÓN GENERAL</t>
  </si>
  <si>
    <t>DIRECCIÓN DE ADMINISTRACIÓN</t>
  </si>
  <si>
    <t>DIRECCIÓN DE ATENCIÓN ESPECIALIZADA A LA SALUD</t>
  </si>
  <si>
    <t>DIRECCIÓN DE ATENCIÓN PRIMARIA A LA SALUD</t>
  </si>
  <si>
    <t>DIRECCIÓN DE INFRAESTRUCTURA Y DESARROLLO</t>
  </si>
  <si>
    <t>COMISIÓN ESTATAL PARA LA PROTECCIÓN CONTRA RIESGOS SANITARIOS TLAXCALA</t>
  </si>
  <si>
    <t>Concepto</t>
  </si>
  <si>
    <t>DIRECCIÓN DE ASUNTOS JURÍDICOS</t>
  </si>
  <si>
    <t>(Cifras en Pesos)</t>
  </si>
  <si>
    <t xml:space="preserve">Modificado </t>
  </si>
  <si>
    <t xml:space="preserve">Devengado </t>
  </si>
  <si>
    <t>Estado Analítico del Ejercicio del Presupuesto de Egresos</t>
  </si>
  <si>
    <t>Clasificación Administrativa</t>
  </si>
  <si>
    <t xml:space="preserve">Aprobado </t>
  </si>
  <si>
    <t xml:space="preserve">Ampliaciones/
(Reducciones) </t>
  </si>
  <si>
    <t xml:space="preserve">Pagado </t>
  </si>
  <si>
    <t>Subejercicio</t>
  </si>
  <si>
    <t>Total del Egreso</t>
  </si>
  <si>
    <t xml:space="preserve">Egresos </t>
  </si>
  <si>
    <t>Del 01 de enero de 2025 al 30 de junio de 2025</t>
  </si>
  <si>
    <t>Clasificación Económica (por Tipo de Gasto)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</si>
  <si>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</si>
  <si>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</si>
  <si>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</si>
  <si>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</si>
  <si>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</si>
  <si>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Adeudos de Ejercicios Fiscales Anteriores (Adefas)</t>
  </si>
  <si>
    <t>Apoyos Financieros</t>
  </si>
  <si>
    <t>Costo por Coberturas</t>
  </si>
  <si>
    <t>Gastos de la Deuda Publica</t>
  </si>
  <si>
    <t>Comisiones de la Deuda Publica</t>
  </si>
  <si>
    <t>Intereses de la Deuda Publica</t>
  </si>
  <si>
    <t>Amortización de la Deuda Publica</t>
  </si>
  <si>
    <t>Deuda Publica</t>
  </si>
  <si>
    <t>Convenios</t>
  </si>
  <si>
    <t>Aportaciones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</si>
  <si>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</si>
  <si>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</si>
  <si>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</si>
  <si>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</si>
  <si>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Prestamos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</si>
  <si>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</si>
  <si>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</si>
  <si>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</si>
  <si>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</si>
  <si>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</si>
  <si>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Publica en Bienes Propios</t>
  </si>
  <si>
    <t>Obra Publica en Bienes de Dominio Publico</t>
  </si>
  <si>
    <t>Inversión Publica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</si>
  <si>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</si>
  <si>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</si>
  <si>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</si>
  <si>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</si>
  <si>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</si>
  <si>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</si>
  <si>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Medico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</si>
  <si>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</si>
  <si>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</si>
  <si>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</si>
  <si>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</si>
  <si>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</si>
  <si>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</si>
  <si>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</si>
  <si>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Ayudas Sociales</t>
  </si>
  <si>
    <t>Subsidios y Subvenciones</t>
  </si>
  <si>
    <t>Transferencias al Resto del Sector Publico</t>
  </si>
  <si>
    <t>Transferencias Internas y Asignaciones al Sector Publico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</si>
  <si>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</si>
  <si>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</si>
  <si>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</si>
  <si>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</si>
  <si>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</si>
  <si>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</si>
  <si>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</si>
  <si>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</si>
  <si>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</si>
  <si>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</si>
  <si>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</si>
  <si>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</si>
  <si>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</si>
  <si>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</si>
  <si>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</si>
  <si>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</si>
  <si>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</si>
  <si>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</si>
  <si>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</si>
  <si>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</si>
  <si>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</si>
  <si>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</si>
  <si>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</si>
  <si>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</si>
  <si>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</si>
  <si>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</si>
  <si>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</si>
  <si>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</si>
  <si>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</si>
  <si>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 xml:space="preserve">Clasificación por Objeto del Gasto (Capítulo y Concepto) </t>
  </si>
  <si>
    <t>Adeudos de Ejercicios Fiscales Anteriores</t>
  </si>
  <si>
    <t>Saneamiento del Sistema Financiero</t>
  </si>
  <si>
    <t>Transferencias, Participaciones y Aportaciones entre diferentes Niveles y Órdenes de Gobierno</t>
  </si>
  <si>
    <t>Transacciones de la Deuda Pública / Costo Financiero de la Deuda</t>
  </si>
  <si>
    <t>Otras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</si>
  <si>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</si>
  <si>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</si>
  <si>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</si>
  <si>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</si>
  <si>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</si>
  <si>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</si>
  <si>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</si>
  <si>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</si>
  <si>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</si>
  <si>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</si>
  <si>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</si>
  <si>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</si>
  <si>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</si>
  <si>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</si>
  <si>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</si>
  <si>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</si>
  <si>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</si>
  <si>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</si>
  <si>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</si>
  <si>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</si>
  <si>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</si>
  <si>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</si>
  <si>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</si>
  <si>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</si>
  <si>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</si>
  <si>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</si>
  <si>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Clasificación Funcional (Finalidad y Función)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</si>
</sst>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/>
    <xf numFmtId="43" fontId="18" fillId="0" borderId="0" xfId="1" applyFont="1"/>
    <xf numFmtId="3" fontId="18" fillId="0" borderId="0" xfId="0" applyNumberFormat="1" applyFont="1"/>
    <xf numFmtId="0" fontId="18" fillId="0" borderId="11" xfId="0" applyFont="1" applyBorder="1" applyAlignment="1">
      <alignment vertical="center" wrapText="1"/>
    </xf>
    <xf numFmtId="3" fontId="24" fillId="0" borderId="10" xfId="0" applyNumberFormat="1" applyFont="1" applyBorder="1" applyAlignment="1">
      <alignment horizontal="right" vertical="center" wrapText="1"/>
    </xf>
    <xf numFmtId="0" fontId="19" fillId="33" borderId="12" xfId="0" applyFont="1" applyFill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right" wrapText="1"/>
    </xf>
    <xf numFmtId="0" fontId="24" fillId="0" borderId="10" xfId="0" applyFont="1" applyBorder="1" applyAlignment="1">
      <alignment horizontal="left" vertical="center" wrapText="1" indent="3"/>
    </xf>
    <xf numFmtId="3" fontId="26" fillId="0" borderId="11" xfId="0" applyNumberFormat="1" applyFont="1" applyBorder="1" applyAlignment="1">
      <alignment horizontal="right" wrapText="1"/>
    </xf>
    <xf numFmtId="4" fontId="26" fillId="0" borderId="11" xfId="0" applyNumberFormat="1" applyFont="1" applyBorder="1" applyAlignment="1">
      <alignment horizontal="right" wrapText="1"/>
    </xf>
    <xf numFmtId="0" fontId="18" fillId="0" borderId="0" xfId="0" applyFont="1" applyAlignment="1">
      <alignment vertical="center"/>
    </xf>
    <xf numFmtId="0" fontId="19" fillId="33" borderId="27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4" fontId="26" fillId="0" borderId="11" xfId="0" applyNumberFormat="1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24" fillId="0" borderId="10" xfId="0" applyFont="1" applyBorder="1" applyAlignment="1">
      <alignment horizontal="left" vertical="center" wrapText="1"/>
    </xf>
    <xf numFmtId="3" fontId="18" fillId="0" borderId="0" xfId="0" applyNumberFormat="1" applyFont="1" applyAlignment="1">
      <alignment vertical="center"/>
    </xf>
    <xf numFmtId="0" fontId="27" fillId="0" borderId="0" xfId="0" applyFont="1"/>
    <xf numFmtId="43" fontId="27" fillId="0" borderId="0" xfId="1" applyFont="1"/>
    <xf numFmtId="3" fontId="27" fillId="0" borderId="28" xfId="0" applyNumberFormat="1" applyFont="1" applyBorder="1" applyAlignment="1">
      <alignment horizontal="right" wrapText="1"/>
    </xf>
    <xf numFmtId="3" fontId="27" fillId="0" borderId="29" xfId="0" applyNumberFormat="1" applyFont="1" applyBorder="1" applyAlignment="1">
      <alignment horizontal="right" wrapText="1"/>
    </xf>
    <xf numFmtId="3" fontId="27" fillId="0" borderId="30" xfId="0" applyNumberFormat="1" applyFont="1" applyBorder="1" applyAlignment="1">
      <alignment horizontal="right" wrapText="1"/>
    </xf>
    <xf numFmtId="0" fontId="18" fillId="0" borderId="31" xfId="0" applyFont="1" applyBorder="1" applyAlignment="1">
      <alignment horizontal="left" vertical="center" wrapText="1" indent="2"/>
    </xf>
    <xf numFmtId="3" fontId="27" fillId="0" borderId="11" xfId="0" applyNumberFormat="1" applyFont="1" applyBorder="1" applyAlignment="1">
      <alignment horizontal="right" wrapText="1"/>
    </xf>
    <xf numFmtId="0" fontId="27" fillId="0" borderId="31" xfId="0" applyFont="1" applyBorder="1" applyAlignment="1">
      <alignment vertical="center" wrapText="1"/>
    </xf>
    <xf numFmtId="3" fontId="18" fillId="0" borderId="11" xfId="0" applyNumberFormat="1" applyFont="1" applyFill="1" applyBorder="1" applyAlignment="1">
      <alignment horizontal="right" wrapText="1"/>
    </xf>
    <xf numFmtId="0" fontId="27" fillId="0" borderId="32" xfId="0" applyFont="1" applyBorder="1" applyAlignment="1">
      <alignment vertical="center" wrapText="1"/>
    </xf>
    <xf numFmtId="0" fontId="18" fillId="0" borderId="11" xfId="0" applyFont="1" applyBorder="1" applyAlignment="1">
      <alignment horizontal="right" wrapText="1"/>
    </xf>
    <xf numFmtId="0" fontId="18" fillId="0" borderId="33" xfId="0" applyFont="1" applyBorder="1" applyAlignment="1">
      <alignment horizontal="left" vertical="center" wrapText="1" indent="2"/>
    </xf>
    <xf numFmtId="0" fontId="27" fillId="0" borderId="11" xfId="0" applyFont="1" applyBorder="1" applyAlignment="1">
      <alignment horizontal="right" wrapText="1"/>
    </xf>
    <xf numFmtId="0" fontId="27" fillId="0" borderId="31" xfId="0" applyFont="1" applyBorder="1" applyAlignment="1">
      <alignment vertical="center"/>
    </xf>
    <xf numFmtId="0" fontId="18" fillId="0" borderId="31" xfId="0" applyFont="1" applyBorder="1" applyAlignment="1">
      <alignment horizontal="left" vertical="center" indent="2"/>
    </xf>
    <xf numFmtId="0" fontId="27" fillId="0" borderId="32" xfId="0" applyFont="1" applyBorder="1" applyAlignment="1">
      <alignment vertical="center"/>
    </xf>
    <xf numFmtId="0" fontId="19" fillId="33" borderId="12" xfId="0" applyFont="1" applyFill="1" applyBorder="1" applyAlignment="1">
      <alignment horizontal="center" vertical="center" wrapText="1"/>
    </xf>
    <xf numFmtId="3" fontId="25" fillId="33" borderId="13" xfId="0" applyNumberFormat="1" applyFont="1" applyFill="1" applyBorder="1" applyAlignment="1">
      <alignment horizontal="center" vertical="center" wrapText="1"/>
    </xf>
    <xf numFmtId="0" fontId="25" fillId="33" borderId="14" xfId="0" applyFont="1" applyFill="1" applyBorder="1" applyAlignment="1">
      <alignment horizontal="center" vertical="center" wrapText="1"/>
    </xf>
    <xf numFmtId="0" fontId="25" fillId="33" borderId="15" xfId="0" applyFont="1" applyFill="1" applyBorder="1" applyAlignment="1">
      <alignment horizontal="center" vertical="center" wrapText="1"/>
    </xf>
    <xf numFmtId="0" fontId="25" fillId="33" borderId="16" xfId="0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center" vertical="center" wrapText="1"/>
    </xf>
    <xf numFmtId="0" fontId="25" fillId="33" borderId="17" xfId="0" applyFont="1" applyFill="1" applyBorder="1" applyAlignment="1">
      <alignment horizontal="center" vertical="center" wrapText="1"/>
    </xf>
    <xf numFmtId="3" fontId="25" fillId="33" borderId="18" xfId="0" applyNumberFormat="1" applyFont="1" applyFill="1" applyBorder="1" applyAlignment="1">
      <alignment horizontal="center" vertical="center" wrapText="1"/>
    </xf>
    <xf numFmtId="0" fontId="25" fillId="33" borderId="19" xfId="0" applyFont="1" applyFill="1" applyBorder="1" applyAlignment="1">
      <alignment horizontal="center" vertical="center" wrapText="1"/>
    </xf>
    <xf numFmtId="0" fontId="25" fillId="33" borderId="20" xfId="0" applyFont="1" applyFill="1" applyBorder="1" applyAlignment="1">
      <alignment horizontal="center" vertical="center" wrapText="1"/>
    </xf>
    <xf numFmtId="3" fontId="25" fillId="33" borderId="16" xfId="0" applyNumberFormat="1" applyFont="1" applyFill="1" applyBorder="1" applyAlignment="1">
      <alignment horizontal="center" vertical="center" wrapText="1"/>
    </xf>
    <xf numFmtId="0" fontId="19" fillId="33" borderId="24" xfId="0" applyFont="1" applyFill="1" applyBorder="1" applyAlignment="1">
      <alignment horizontal="center" vertical="center" wrapText="1"/>
    </xf>
    <xf numFmtId="0" fontId="19" fillId="33" borderId="25" xfId="0" applyFont="1" applyFill="1" applyBorder="1" applyAlignment="1">
      <alignment horizontal="center" vertical="center" wrapText="1"/>
    </xf>
    <xf numFmtId="0" fontId="19" fillId="33" borderId="26" xfId="0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3" fontId="25" fillId="33" borderId="21" xfId="0" applyNumberFormat="1" applyFont="1" applyFill="1" applyBorder="1" applyAlignment="1">
      <alignment horizontal="center" vertical="center" wrapText="1"/>
    </xf>
    <xf numFmtId="0" fontId="25" fillId="33" borderId="22" xfId="0" applyFont="1" applyFill="1" applyBorder="1" applyAlignment="1">
      <alignment horizontal="center" vertical="center" wrapText="1"/>
    </xf>
    <xf numFmtId="3" fontId="25" fillId="33" borderId="0" xfId="0" applyNumberFormat="1" applyFont="1" applyFill="1" applyAlignment="1">
      <alignment horizontal="center" vertical="center" wrapText="1"/>
    </xf>
    <xf numFmtId="3" fontId="25" fillId="33" borderId="22" xfId="0" applyNumberFormat="1" applyFont="1" applyFill="1" applyBorder="1" applyAlignment="1">
      <alignment horizontal="center" vertical="center" wrapText="1"/>
    </xf>
  </cellXfs>
  <cellStyles count="71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56" xr:uid="{00000000-0005-0000-0000-00000E000000}"/>
    <cellStyle name="60% - Énfasis2" xfId="26" builtinId="36" customBuiltin="1"/>
    <cellStyle name="60% - Énfasis2 2" xfId="57" xr:uid="{00000000-0005-0000-0000-000010000000}"/>
    <cellStyle name="60% - Énfasis3" xfId="30" builtinId="40" customBuiltin="1"/>
    <cellStyle name="60% - Énfasis3 2" xfId="58" xr:uid="{00000000-0005-0000-0000-000012000000}"/>
    <cellStyle name="60% - Énfasis4" xfId="34" builtinId="44" customBuiltin="1"/>
    <cellStyle name="60% - Énfasis4 2" xfId="59" xr:uid="{00000000-0005-0000-0000-000014000000}"/>
    <cellStyle name="60% - Énfasis5" xfId="38" builtinId="48" customBuiltin="1"/>
    <cellStyle name="60% - Énfasis5 2" xfId="60" xr:uid="{00000000-0005-0000-0000-000016000000}"/>
    <cellStyle name="60% - Énfasis6" xfId="42" builtinId="52" customBuiltin="1"/>
    <cellStyle name="60% - Énfasis6 2" xfId="61" xr:uid="{00000000-0005-0000-0000-000018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8000000}"/>
    <cellStyle name="Millares 2 2" xfId="52" xr:uid="{00000000-0005-0000-0000-000029000000}"/>
    <cellStyle name="Millares 2 2 2" xfId="68" xr:uid="{00000000-0005-0000-0000-00002A000000}"/>
    <cellStyle name="Millares 2 3" xfId="54" xr:uid="{00000000-0005-0000-0000-00002B000000}"/>
    <cellStyle name="Millares 2 3 2" xfId="70" xr:uid="{00000000-0005-0000-0000-00002C000000}"/>
    <cellStyle name="Millares 2 4" xfId="64" xr:uid="{00000000-0005-0000-0000-00002D000000}"/>
    <cellStyle name="Millares 3" xfId="49" xr:uid="{00000000-0005-0000-0000-00002E000000}"/>
    <cellStyle name="Millares 3 2" xfId="66" xr:uid="{00000000-0005-0000-0000-00002F000000}"/>
    <cellStyle name="Millares 4" xfId="51" xr:uid="{00000000-0005-0000-0000-000030000000}"/>
    <cellStyle name="Millares 4 2" xfId="67" xr:uid="{00000000-0005-0000-0000-000031000000}"/>
    <cellStyle name="Millares 5" xfId="53" xr:uid="{00000000-0005-0000-0000-000032000000}"/>
    <cellStyle name="Millares 5 2" xfId="69" xr:uid="{00000000-0005-0000-0000-000033000000}"/>
    <cellStyle name="Millares 6" xfId="45" xr:uid="{00000000-0005-0000-0000-000034000000}"/>
    <cellStyle name="Millares 6 2" xfId="63" xr:uid="{00000000-0005-0000-0000-000035000000}"/>
    <cellStyle name="Millares 7" xfId="62" xr:uid="{00000000-0005-0000-0000-000036000000}"/>
    <cellStyle name="Moneda 2" xfId="48" xr:uid="{00000000-0005-0000-0000-000037000000}"/>
    <cellStyle name="Moneda 2 2" xfId="65" xr:uid="{00000000-0005-0000-0000-000038000000}"/>
    <cellStyle name="Neutral" xfId="9" builtinId="28" customBuiltin="1"/>
    <cellStyle name="Neutral 2" xfId="55" xr:uid="{00000000-0005-0000-0000-00003A000000}"/>
    <cellStyle name="Normal" xfId="0" builtinId="0"/>
    <cellStyle name="Normal 2" xfId="43" xr:uid="{00000000-0005-0000-0000-00003C000000}"/>
    <cellStyle name="Normal 2 2" xfId="50" xr:uid="{00000000-0005-0000-0000-00003D000000}"/>
    <cellStyle name="Normal 9" xfId="46" xr:uid="{00000000-0005-0000-0000-00003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="160" zoomScaleNormal="160" workbookViewId="0">
      <selection activeCell="A23" sqref="A23"/>
    </sheetView>
  </sheetViews>
  <sheetFormatPr baseColWidth="10" defaultColWidth="11.42578125" defaultRowHeight="11.25" x14ac:dyDescent="0.2"/>
  <cols>
    <col min="1" max="1" width="45.7109375" style="1" bestFit="1" customWidth="1"/>
    <col min="2" max="3" width="13" style="1" bestFit="1" customWidth="1"/>
    <col min="4" max="4" width="18.5703125" style="1" bestFit="1" customWidth="1"/>
    <col min="5" max="5" width="14.28515625" style="1" bestFit="1" customWidth="1"/>
    <col min="6" max="6" width="13.28515625" style="1" bestFit="1" customWidth="1"/>
    <col min="7" max="7" width="15.140625" style="1" customWidth="1"/>
    <col min="8" max="16384" width="11.42578125" style="1"/>
  </cols>
  <sheetData>
    <row r="1" spans="1:7" x14ac:dyDescent="0.2">
      <c r="A1" s="38" t="s">
        <v>0</v>
      </c>
      <c r="B1" s="39"/>
      <c r="C1" s="39"/>
      <c r="D1" s="39"/>
      <c r="E1" s="39"/>
      <c r="F1" s="39"/>
      <c r="G1" s="40"/>
    </row>
    <row r="2" spans="1:7" x14ac:dyDescent="0.2">
      <c r="A2" s="41" t="s">
        <v>12</v>
      </c>
      <c r="B2" s="42"/>
      <c r="C2" s="42"/>
      <c r="D2" s="42"/>
      <c r="E2" s="42"/>
      <c r="F2" s="42"/>
      <c r="G2" s="43"/>
    </row>
    <row r="3" spans="1:7" x14ac:dyDescent="0.2">
      <c r="A3" s="41" t="s">
        <v>13</v>
      </c>
      <c r="B3" s="42"/>
      <c r="C3" s="42"/>
      <c r="D3" s="42"/>
      <c r="E3" s="42"/>
      <c r="F3" s="42"/>
      <c r="G3" s="43"/>
    </row>
    <row r="4" spans="1:7" x14ac:dyDescent="0.2">
      <c r="A4" s="47" t="s">
        <v>20</v>
      </c>
      <c r="B4" s="42"/>
      <c r="C4" s="42"/>
      <c r="D4" s="42"/>
      <c r="E4" s="42"/>
      <c r="F4" s="42"/>
      <c r="G4" s="43"/>
    </row>
    <row r="5" spans="1:7" x14ac:dyDescent="0.2">
      <c r="A5" s="44" t="s">
        <v>9</v>
      </c>
      <c r="B5" s="45"/>
      <c r="C5" s="45"/>
      <c r="D5" s="45"/>
      <c r="E5" s="45"/>
      <c r="F5" s="45"/>
      <c r="G5" s="46"/>
    </row>
    <row r="6" spans="1:7" x14ac:dyDescent="0.2">
      <c r="A6" s="37" t="s">
        <v>7</v>
      </c>
      <c r="B6" s="37" t="s">
        <v>19</v>
      </c>
      <c r="C6" s="37"/>
      <c r="D6" s="37"/>
      <c r="E6" s="37"/>
      <c r="F6" s="37"/>
      <c r="G6" s="37" t="s">
        <v>17</v>
      </c>
    </row>
    <row r="7" spans="1:7" ht="22.5" x14ac:dyDescent="0.2">
      <c r="A7" s="37"/>
      <c r="B7" s="6" t="s">
        <v>14</v>
      </c>
      <c r="C7" s="6" t="s">
        <v>15</v>
      </c>
      <c r="D7" s="6" t="s">
        <v>10</v>
      </c>
      <c r="E7" s="6" t="s">
        <v>11</v>
      </c>
      <c r="F7" s="6" t="s">
        <v>16</v>
      </c>
      <c r="G7" s="37"/>
    </row>
    <row r="8" spans="1:7" x14ac:dyDescent="0.2">
      <c r="A8" s="4" t="s">
        <v>1</v>
      </c>
      <c r="B8" s="9">
        <v>116529712</v>
      </c>
      <c r="C8" s="9">
        <v>-11325663</v>
      </c>
      <c r="D8" s="9">
        <f>+B8+C8</f>
        <v>105204049</v>
      </c>
      <c r="E8" s="9">
        <v>17759338</v>
      </c>
      <c r="F8" s="10">
        <v>17678040</v>
      </c>
      <c r="G8" s="7">
        <f>+D8-E8</f>
        <v>87444711</v>
      </c>
    </row>
    <row r="9" spans="1:7" x14ac:dyDescent="0.2">
      <c r="A9" s="4" t="s">
        <v>2</v>
      </c>
      <c r="B9" s="9">
        <v>128243996</v>
      </c>
      <c r="C9" s="9">
        <v>-10428632</v>
      </c>
      <c r="D9" s="9">
        <f t="shared" ref="D9:D14" si="0">+B9+C9</f>
        <v>117815364</v>
      </c>
      <c r="E9" s="9">
        <v>34083057</v>
      </c>
      <c r="F9" s="10">
        <v>33906938</v>
      </c>
      <c r="G9" s="7">
        <f t="shared" ref="G9:G14" si="1">+D9-E9</f>
        <v>83732307</v>
      </c>
    </row>
    <row r="10" spans="1:7" x14ac:dyDescent="0.2">
      <c r="A10" s="4" t="s">
        <v>3</v>
      </c>
      <c r="B10" s="9">
        <v>1530854359</v>
      </c>
      <c r="C10" s="9">
        <v>163939390</v>
      </c>
      <c r="D10" s="9">
        <f t="shared" si="0"/>
        <v>1694793749</v>
      </c>
      <c r="E10" s="9">
        <v>592108616</v>
      </c>
      <c r="F10" s="10">
        <v>590811699</v>
      </c>
      <c r="G10" s="7">
        <f t="shared" si="1"/>
        <v>1102685133</v>
      </c>
    </row>
    <row r="11" spans="1:7" x14ac:dyDescent="0.2">
      <c r="A11" s="4" t="s">
        <v>4</v>
      </c>
      <c r="B11" s="9">
        <v>672594824</v>
      </c>
      <c r="C11" s="9">
        <v>115148268</v>
      </c>
      <c r="D11" s="9">
        <f t="shared" si="0"/>
        <v>787743092</v>
      </c>
      <c r="E11" s="9">
        <v>310475301</v>
      </c>
      <c r="F11" s="10">
        <v>309454491</v>
      </c>
      <c r="G11" s="7">
        <f t="shared" si="1"/>
        <v>477267791</v>
      </c>
    </row>
    <row r="12" spans="1:7" x14ac:dyDescent="0.2">
      <c r="A12" s="4" t="s">
        <v>5</v>
      </c>
      <c r="B12" s="9">
        <v>55575564</v>
      </c>
      <c r="C12" s="9">
        <v>-2594087</v>
      </c>
      <c r="D12" s="9">
        <f t="shared" si="0"/>
        <v>52981477</v>
      </c>
      <c r="E12" s="9">
        <v>16359564</v>
      </c>
      <c r="F12" s="10">
        <v>16339298</v>
      </c>
      <c r="G12" s="7">
        <f t="shared" si="1"/>
        <v>36621913</v>
      </c>
    </row>
    <row r="13" spans="1:7" ht="22.5" x14ac:dyDescent="0.2">
      <c r="A13" s="4" t="s">
        <v>6</v>
      </c>
      <c r="B13" s="9">
        <v>169846523</v>
      </c>
      <c r="C13" s="9">
        <v>-12751675</v>
      </c>
      <c r="D13" s="9">
        <f t="shared" si="0"/>
        <v>157094848</v>
      </c>
      <c r="E13" s="9">
        <v>39771474</v>
      </c>
      <c r="F13" s="10">
        <v>39585751</v>
      </c>
      <c r="G13" s="7">
        <f t="shared" si="1"/>
        <v>117323374</v>
      </c>
    </row>
    <row r="14" spans="1:7" x14ac:dyDescent="0.2">
      <c r="A14" s="4" t="s">
        <v>8</v>
      </c>
      <c r="B14" s="9">
        <v>8005304</v>
      </c>
      <c r="C14" s="9">
        <v>363386</v>
      </c>
      <c r="D14" s="9">
        <f t="shared" si="0"/>
        <v>8368690</v>
      </c>
      <c r="E14" s="9">
        <v>3181971</v>
      </c>
      <c r="F14" s="10">
        <v>3178772</v>
      </c>
      <c r="G14" s="7">
        <f t="shared" si="1"/>
        <v>5186719</v>
      </c>
    </row>
    <row r="15" spans="1:7" ht="20.100000000000001" customHeight="1" x14ac:dyDescent="0.2">
      <c r="A15" s="8" t="s">
        <v>18</v>
      </c>
      <c r="B15" s="5">
        <f>SUM(B8:B14)</f>
        <v>2681650282</v>
      </c>
      <c r="C15" s="5">
        <f t="shared" ref="C15:G15" si="2">SUM(C8:C14)</f>
        <v>242350987</v>
      </c>
      <c r="D15" s="5">
        <f t="shared" si="2"/>
        <v>2924001269</v>
      </c>
      <c r="E15" s="5">
        <f t="shared" si="2"/>
        <v>1013739321</v>
      </c>
      <c r="F15" s="5">
        <f t="shared" si="2"/>
        <v>1010954989</v>
      </c>
      <c r="G15" s="5">
        <f t="shared" si="2"/>
        <v>1910261948</v>
      </c>
    </row>
    <row r="17" spans="3:6" x14ac:dyDescent="0.2">
      <c r="E17" s="3"/>
      <c r="F17" s="3"/>
    </row>
    <row r="18" spans="3:6" x14ac:dyDescent="0.2">
      <c r="C18" s="3"/>
      <c r="D18" s="2"/>
    </row>
  </sheetData>
  <mergeCells count="8">
    <mergeCell ref="A6:A7"/>
    <mergeCell ref="B6:F6"/>
    <mergeCell ref="G6:G7"/>
    <mergeCell ref="A1:G1"/>
    <mergeCell ref="A2:G2"/>
    <mergeCell ref="A3:G3"/>
    <mergeCell ref="A5:G5"/>
    <mergeCell ref="A4:G4"/>
  </mergeCells>
  <pageMargins left="0.23622047244094491" right="0.23622047244094491" top="0.74803149606299213" bottom="0.74803149606299213" header="0.31496062992125984" footer="0.31496062992125984"/>
  <pageSetup orientation="landscape" r:id="rId1"/>
  <ignoredErrors>
    <ignoredError sqref="B15:G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9B357-F131-4C48-877C-A786AAFC428D}">
  <sheetPr>
    <pageSetUpPr fitToPage="1"/>
  </sheetPr>
  <dimension ref="A1:G16"/>
  <sheetViews>
    <sheetView showGridLines="0" zoomScale="106" zoomScaleNormal="106" workbookViewId="0">
      <selection activeCell="A16" sqref="A16:XFD17"/>
    </sheetView>
  </sheetViews>
  <sheetFormatPr baseColWidth="10" defaultColWidth="11.42578125" defaultRowHeight="11.25" x14ac:dyDescent="0.25"/>
  <cols>
    <col min="1" max="1" width="38.7109375" style="11" customWidth="1"/>
    <col min="2" max="2" width="13" style="11" bestFit="1" customWidth="1"/>
    <col min="3" max="3" width="16.140625" style="11" customWidth="1"/>
    <col min="4" max="4" width="13" style="11" bestFit="1" customWidth="1"/>
    <col min="5" max="5" width="14.85546875" style="11" bestFit="1" customWidth="1"/>
    <col min="6" max="6" width="15.140625" style="11" customWidth="1"/>
    <col min="7" max="7" width="14.85546875" style="11" customWidth="1"/>
    <col min="8" max="16384" width="11.42578125" style="11"/>
  </cols>
  <sheetData>
    <row r="1" spans="1:7" x14ac:dyDescent="0.25">
      <c r="A1" s="47" t="s">
        <v>0</v>
      </c>
      <c r="B1" s="42"/>
      <c r="C1" s="42"/>
      <c r="D1" s="42"/>
      <c r="E1" s="42"/>
      <c r="F1" s="42"/>
      <c r="G1" s="42"/>
    </row>
    <row r="2" spans="1:7" x14ac:dyDescent="0.25">
      <c r="A2" s="41" t="s">
        <v>12</v>
      </c>
      <c r="B2" s="42"/>
      <c r="C2" s="42"/>
      <c r="D2" s="42"/>
      <c r="E2" s="42"/>
      <c r="F2" s="42"/>
      <c r="G2" s="42"/>
    </row>
    <row r="3" spans="1:7" x14ac:dyDescent="0.25">
      <c r="A3" s="41" t="s">
        <v>21</v>
      </c>
      <c r="B3" s="42"/>
      <c r="C3" s="42"/>
      <c r="D3" s="42"/>
      <c r="E3" s="42"/>
      <c r="F3" s="42"/>
      <c r="G3" s="42"/>
    </row>
    <row r="4" spans="1:7" x14ac:dyDescent="0.25">
      <c r="A4" s="47" t="s">
        <v>20</v>
      </c>
      <c r="B4" s="42"/>
      <c r="C4" s="42"/>
      <c r="D4" s="42"/>
      <c r="E4" s="42"/>
      <c r="F4" s="42"/>
      <c r="G4" s="42"/>
    </row>
    <row r="5" spans="1:7" x14ac:dyDescent="0.25">
      <c r="A5" s="54" t="s">
        <v>9</v>
      </c>
      <c r="B5" s="55"/>
      <c r="C5" s="55"/>
      <c r="D5" s="55"/>
      <c r="E5" s="55"/>
      <c r="F5" s="55"/>
      <c r="G5" s="55"/>
    </row>
    <row r="6" spans="1:7" x14ac:dyDescent="0.25">
      <c r="A6" s="51" t="s">
        <v>7</v>
      </c>
      <c r="B6" s="48" t="s">
        <v>19</v>
      </c>
      <c r="C6" s="49"/>
      <c r="D6" s="49"/>
      <c r="E6" s="49"/>
      <c r="F6" s="50"/>
      <c r="G6" s="51" t="s">
        <v>17</v>
      </c>
    </row>
    <row r="7" spans="1:7" ht="22.5" x14ac:dyDescent="0.25">
      <c r="A7" s="52"/>
      <c r="B7" s="12" t="s">
        <v>14</v>
      </c>
      <c r="C7" s="12" t="s">
        <v>15</v>
      </c>
      <c r="D7" s="12" t="s">
        <v>10</v>
      </c>
      <c r="E7" s="12" t="s">
        <v>11</v>
      </c>
      <c r="F7" s="12" t="s">
        <v>16</v>
      </c>
      <c r="G7" s="53"/>
    </row>
    <row r="8" spans="1:7" x14ac:dyDescent="0.25">
      <c r="A8" s="13"/>
      <c r="B8" s="14"/>
      <c r="C8" s="15"/>
      <c r="D8" s="14"/>
      <c r="E8" s="15"/>
      <c r="F8" s="15"/>
      <c r="G8" s="14"/>
    </row>
    <row r="9" spans="1:7" ht="21.75" customHeight="1" x14ac:dyDescent="0.25">
      <c r="A9" s="13" t="s">
        <v>22</v>
      </c>
      <c r="B9" s="16">
        <v>2663984299</v>
      </c>
      <c r="C9" s="17">
        <v>227681484</v>
      </c>
      <c r="D9" s="16">
        <f>+B9+C9</f>
        <v>2891665783</v>
      </c>
      <c r="E9" s="17">
        <v>1013048541</v>
      </c>
      <c r="F9" s="17">
        <v>1010264209</v>
      </c>
      <c r="G9" s="14">
        <f>+D9-E9</f>
        <v>1878617242</v>
      </c>
    </row>
    <row r="10" spans="1:7" ht="21.75" customHeight="1" x14ac:dyDescent="0.25">
      <c r="A10" s="13" t="s">
        <v>23</v>
      </c>
      <c r="B10" s="16">
        <v>17665983</v>
      </c>
      <c r="C10" s="17">
        <v>14669503</v>
      </c>
      <c r="D10" s="16">
        <f>+B10+C10</f>
        <v>32335486</v>
      </c>
      <c r="E10" s="17">
        <v>690780</v>
      </c>
      <c r="F10" s="17">
        <v>690780</v>
      </c>
      <c r="G10" s="14">
        <f>+D10-E10</f>
        <v>31644706</v>
      </c>
    </row>
    <row r="11" spans="1:7" ht="21.75" customHeight="1" x14ac:dyDescent="0.25">
      <c r="A11" s="13" t="s">
        <v>24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ht="21.75" customHeight="1" x14ac:dyDescent="0.25">
      <c r="A12" s="13" t="s">
        <v>25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</row>
    <row r="13" spans="1:7" ht="21.75" customHeight="1" x14ac:dyDescent="0.25">
      <c r="A13" s="13" t="s">
        <v>26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ht="20.100000000000001" customHeight="1" x14ac:dyDescent="0.25">
      <c r="A14" s="19" t="s">
        <v>18</v>
      </c>
      <c r="B14" s="5">
        <f t="shared" ref="B14:G14" si="0">SUM(B9:B13)</f>
        <v>2681650282</v>
      </c>
      <c r="C14" s="5">
        <f t="shared" si="0"/>
        <v>242350987</v>
      </c>
      <c r="D14" s="5">
        <f t="shared" si="0"/>
        <v>2924001269</v>
      </c>
      <c r="E14" s="5">
        <f t="shared" si="0"/>
        <v>1013739321</v>
      </c>
      <c r="F14" s="5">
        <f t="shared" si="0"/>
        <v>1010954989</v>
      </c>
      <c r="G14" s="5">
        <f t="shared" si="0"/>
        <v>1910261948</v>
      </c>
    </row>
    <row r="16" spans="1:7" x14ac:dyDescent="0.25">
      <c r="C16" s="20"/>
      <c r="E16" s="20"/>
      <c r="F16" s="20"/>
    </row>
  </sheetData>
  <mergeCells count="8">
    <mergeCell ref="B6:F6"/>
    <mergeCell ref="A6:A7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71424-5375-445D-AA76-C5D823B93EF6}">
  <sheetPr>
    <pageSetUpPr fitToPage="1"/>
  </sheetPr>
  <dimension ref="A1:I80"/>
  <sheetViews>
    <sheetView showGridLines="0" zoomScale="175" zoomScaleNormal="175" workbookViewId="0">
      <selection sqref="A1:G1"/>
    </sheetView>
  </sheetViews>
  <sheetFormatPr baseColWidth="10" defaultColWidth="11.42578125" defaultRowHeight="11.25" x14ac:dyDescent="0.2"/>
  <cols>
    <col min="1" max="1" width="45.7109375" style="1" customWidth="1"/>
    <col min="2" max="4" width="17.42578125" style="1" customWidth="1"/>
    <col min="5" max="6" width="14.85546875" style="1" bestFit="1" customWidth="1"/>
    <col min="7" max="7" width="14.42578125" style="1" bestFit="1" customWidth="1"/>
    <col min="8" max="8" width="18.5703125" style="1" bestFit="1" customWidth="1"/>
    <col min="9" max="9" width="14.42578125" style="2" bestFit="1" customWidth="1"/>
    <col min="10" max="16384" width="11.42578125" style="1"/>
  </cols>
  <sheetData>
    <row r="1" spans="1:9" x14ac:dyDescent="0.2">
      <c r="A1" s="47" t="s">
        <v>0</v>
      </c>
      <c r="B1" s="56"/>
      <c r="C1" s="56"/>
      <c r="D1" s="56"/>
      <c r="E1" s="56"/>
      <c r="F1" s="56"/>
      <c r="G1" s="56"/>
      <c r="I1" s="1"/>
    </row>
    <row r="2" spans="1:9" x14ac:dyDescent="0.2">
      <c r="A2" s="41" t="s">
        <v>12</v>
      </c>
      <c r="B2" s="42"/>
      <c r="C2" s="42"/>
      <c r="D2" s="42"/>
      <c r="E2" s="42"/>
      <c r="F2" s="42"/>
      <c r="G2" s="42"/>
      <c r="I2" s="1"/>
    </row>
    <row r="3" spans="1:9" x14ac:dyDescent="0.2">
      <c r="A3" s="41" t="s">
        <v>97</v>
      </c>
      <c r="B3" s="42"/>
      <c r="C3" s="42"/>
      <c r="D3" s="42"/>
      <c r="E3" s="42"/>
      <c r="F3" s="42"/>
      <c r="G3" s="42"/>
      <c r="I3" s="1"/>
    </row>
    <row r="4" spans="1:9" x14ac:dyDescent="0.2">
      <c r="A4" s="47" t="s">
        <v>20</v>
      </c>
      <c r="B4" s="56"/>
      <c r="C4" s="56"/>
      <c r="D4" s="56"/>
      <c r="E4" s="56"/>
      <c r="F4" s="56"/>
      <c r="G4" s="56"/>
      <c r="I4" s="1"/>
    </row>
    <row r="5" spans="1:9" x14ac:dyDescent="0.2">
      <c r="A5" s="54" t="s">
        <v>9</v>
      </c>
      <c r="B5" s="57"/>
      <c r="C5" s="57"/>
      <c r="D5" s="57"/>
      <c r="E5" s="57"/>
      <c r="F5" s="57"/>
      <c r="G5" s="57"/>
      <c r="I5" s="1"/>
    </row>
    <row r="6" spans="1:9" x14ac:dyDescent="0.2">
      <c r="A6" s="51" t="s">
        <v>7</v>
      </c>
      <c r="B6" s="48" t="s">
        <v>19</v>
      </c>
      <c r="C6" s="49"/>
      <c r="D6" s="49"/>
      <c r="E6" s="49"/>
      <c r="F6" s="50"/>
      <c r="G6" s="51" t="s">
        <v>17</v>
      </c>
      <c r="I6" s="1"/>
    </row>
    <row r="7" spans="1:9" ht="22.5" x14ac:dyDescent="0.2">
      <c r="A7" s="52"/>
      <c r="B7" s="12" t="s">
        <v>14</v>
      </c>
      <c r="C7" s="12" t="s">
        <v>15</v>
      </c>
      <c r="D7" s="12" t="s">
        <v>10</v>
      </c>
      <c r="E7" s="12" t="s">
        <v>11</v>
      </c>
      <c r="F7" s="12" t="s">
        <v>16</v>
      </c>
      <c r="G7" s="53"/>
      <c r="I7" s="1"/>
    </row>
    <row r="8" spans="1:9" s="21" customFormat="1" x14ac:dyDescent="0.2">
      <c r="A8" s="30" t="s">
        <v>96</v>
      </c>
      <c r="B8" s="27">
        <f t="shared" ref="B8:G8" si="0">SUM(B9:B15)</f>
        <v>1882404626</v>
      </c>
      <c r="C8" s="27">
        <f t="shared" si="0"/>
        <v>185611202</v>
      </c>
      <c r="D8" s="27">
        <f t="shared" si="0"/>
        <v>2068015828</v>
      </c>
      <c r="E8" s="27">
        <f t="shared" si="0"/>
        <v>947814381</v>
      </c>
      <c r="F8" s="27">
        <f t="shared" si="0"/>
        <v>945987717</v>
      </c>
      <c r="G8" s="27">
        <f t="shared" si="0"/>
        <v>1120201447</v>
      </c>
      <c r="H8" s="22"/>
      <c r="I8" s="22"/>
    </row>
    <row r="9" spans="1:9" x14ac:dyDescent="0.2">
      <c r="A9" s="26" t="s">
        <v>95</v>
      </c>
      <c r="B9" s="7">
        <v>575449685</v>
      </c>
      <c r="C9" s="7">
        <v>7466952</v>
      </c>
      <c r="D9" s="7">
        <f t="shared" ref="D9:D15" si="1">+B9+C9</f>
        <v>582916637</v>
      </c>
      <c r="E9" s="7">
        <v>306385525</v>
      </c>
      <c r="F9" s="7">
        <v>306375817</v>
      </c>
      <c r="G9" s="7">
        <f t="shared" ref="G9:G15" si="2">+D9-E9</f>
        <v>276531112</v>
      </c>
      <c r="H9" s="2"/>
    </row>
    <row r="10" spans="1:9" x14ac:dyDescent="0.2">
      <c r="A10" s="26" t="s">
        <v>94</v>
      </c>
      <c r="B10" s="7">
        <v>161718875</v>
      </c>
      <c r="C10" s="7">
        <v>11598302</v>
      </c>
      <c r="D10" s="7">
        <f t="shared" si="1"/>
        <v>173317177</v>
      </c>
      <c r="E10" s="7">
        <v>69907967</v>
      </c>
      <c r="F10" s="7">
        <v>69907967</v>
      </c>
      <c r="G10" s="7">
        <f t="shared" si="2"/>
        <v>103409210</v>
      </c>
      <c r="H10" s="2"/>
    </row>
    <row r="11" spans="1:9" x14ac:dyDescent="0.2">
      <c r="A11" s="26" t="s">
        <v>93</v>
      </c>
      <c r="B11" s="7">
        <v>353842218</v>
      </c>
      <c r="C11" s="7">
        <v>59716176</v>
      </c>
      <c r="D11" s="7">
        <f t="shared" si="1"/>
        <v>413558394</v>
      </c>
      <c r="E11" s="7">
        <v>184975609</v>
      </c>
      <c r="F11" s="7">
        <v>184970934</v>
      </c>
      <c r="G11" s="7">
        <f t="shared" si="2"/>
        <v>228582785</v>
      </c>
      <c r="H11" s="2"/>
    </row>
    <row r="12" spans="1:9" x14ac:dyDescent="0.2">
      <c r="A12" s="26" t="s">
        <v>92</v>
      </c>
      <c r="B12" s="7">
        <v>135040903</v>
      </c>
      <c r="C12" s="7">
        <v>21126408</v>
      </c>
      <c r="D12" s="7">
        <f t="shared" si="1"/>
        <v>156167311</v>
      </c>
      <c r="E12" s="7">
        <v>62722618</v>
      </c>
      <c r="F12" s="7">
        <v>62722618</v>
      </c>
      <c r="G12" s="7">
        <f t="shared" si="2"/>
        <v>93444693</v>
      </c>
      <c r="H12" s="2"/>
    </row>
    <row r="13" spans="1:9" x14ac:dyDescent="0.2">
      <c r="A13" s="26" t="s">
        <v>91</v>
      </c>
      <c r="B13" s="7">
        <v>626211461</v>
      </c>
      <c r="C13" s="29">
        <v>86450343</v>
      </c>
      <c r="D13" s="7">
        <f t="shared" si="1"/>
        <v>712661804</v>
      </c>
      <c r="E13" s="7">
        <v>320442172</v>
      </c>
      <c r="F13" s="7">
        <v>318629891</v>
      </c>
      <c r="G13" s="7">
        <f t="shared" si="2"/>
        <v>392219632</v>
      </c>
      <c r="H13" s="2"/>
    </row>
    <row r="14" spans="1:9" x14ac:dyDescent="0.2">
      <c r="A14" s="26" t="s">
        <v>90</v>
      </c>
      <c r="B14" s="7">
        <v>0</v>
      </c>
      <c r="C14" s="7">
        <v>0</v>
      </c>
      <c r="D14" s="7">
        <f t="shared" si="1"/>
        <v>0</v>
      </c>
      <c r="E14" s="7">
        <v>0</v>
      </c>
      <c r="F14" s="7">
        <v>0</v>
      </c>
      <c r="G14" s="7">
        <f t="shared" si="2"/>
        <v>0</v>
      </c>
      <c r="H14" s="2"/>
    </row>
    <row r="15" spans="1:9" x14ac:dyDescent="0.2">
      <c r="A15" s="26" t="s">
        <v>89</v>
      </c>
      <c r="B15" s="7">
        <v>30141484</v>
      </c>
      <c r="C15" s="7">
        <v>-746979</v>
      </c>
      <c r="D15" s="7">
        <f t="shared" si="1"/>
        <v>29394505</v>
      </c>
      <c r="E15" s="7">
        <v>3380490</v>
      </c>
      <c r="F15" s="7">
        <v>3380490</v>
      </c>
      <c r="G15" s="7">
        <f t="shared" si="2"/>
        <v>26014015</v>
      </c>
      <c r="H15" s="2"/>
    </row>
    <row r="16" spans="1:9" s="21" customFormat="1" x14ac:dyDescent="0.2">
      <c r="A16" s="28" t="s">
        <v>88</v>
      </c>
      <c r="B16" s="27">
        <f t="shared" ref="B16:G16" si="3">SUM(B17:B25)</f>
        <v>203061466</v>
      </c>
      <c r="C16" s="27">
        <f t="shared" si="3"/>
        <v>3384798</v>
      </c>
      <c r="D16" s="27">
        <f t="shared" si="3"/>
        <v>206446264</v>
      </c>
      <c r="E16" s="27">
        <f t="shared" si="3"/>
        <v>21117038</v>
      </c>
      <c r="F16" s="27">
        <f t="shared" si="3"/>
        <v>20991878</v>
      </c>
      <c r="G16" s="27">
        <f t="shared" si="3"/>
        <v>185329226</v>
      </c>
      <c r="H16" s="22"/>
      <c r="I16" s="22"/>
    </row>
    <row r="17" spans="1:9" ht="22.5" x14ac:dyDescent="0.2">
      <c r="A17" s="26" t="s">
        <v>87</v>
      </c>
      <c r="B17" s="7">
        <v>27248681</v>
      </c>
      <c r="C17" s="7">
        <v>-6257345</v>
      </c>
      <c r="D17" s="7">
        <f t="shared" ref="D17:D25" si="4">+B17+C17</f>
        <v>20991336</v>
      </c>
      <c r="E17" s="7">
        <v>58434</v>
      </c>
      <c r="F17" s="7">
        <v>33128</v>
      </c>
      <c r="G17" s="7">
        <f t="shared" ref="G17:G25" si="5">+D17-E17</f>
        <v>20932902</v>
      </c>
      <c r="H17" s="2"/>
    </row>
    <row r="18" spans="1:9" x14ac:dyDescent="0.2">
      <c r="A18" s="26" t="s">
        <v>86</v>
      </c>
      <c r="B18" s="7">
        <v>6299486</v>
      </c>
      <c r="C18" s="7">
        <v>-454065</v>
      </c>
      <c r="D18" s="7">
        <f t="shared" si="4"/>
        <v>5845421</v>
      </c>
      <c r="E18" s="7">
        <v>226591</v>
      </c>
      <c r="F18" s="7">
        <v>171822</v>
      </c>
      <c r="G18" s="7">
        <f t="shared" si="5"/>
        <v>5618830</v>
      </c>
      <c r="H18" s="2"/>
    </row>
    <row r="19" spans="1:9" ht="22.5" x14ac:dyDescent="0.2">
      <c r="A19" s="26" t="s">
        <v>85</v>
      </c>
      <c r="B19" s="7">
        <v>255600</v>
      </c>
      <c r="C19" s="7">
        <v>-21300</v>
      </c>
      <c r="D19" s="7">
        <f t="shared" si="4"/>
        <v>234300</v>
      </c>
      <c r="E19" s="7">
        <v>0</v>
      </c>
      <c r="F19" s="7">
        <v>0</v>
      </c>
      <c r="G19" s="7">
        <f t="shared" si="5"/>
        <v>234300</v>
      </c>
      <c r="H19" s="2"/>
    </row>
    <row r="20" spans="1:9" x14ac:dyDescent="0.2">
      <c r="A20" s="26" t="s">
        <v>84</v>
      </c>
      <c r="B20" s="7">
        <v>4326902</v>
      </c>
      <c r="C20" s="7">
        <v>-160175</v>
      </c>
      <c r="D20" s="7">
        <f t="shared" si="4"/>
        <v>4166727</v>
      </c>
      <c r="E20" s="7">
        <v>20171</v>
      </c>
      <c r="F20" s="7">
        <v>19721</v>
      </c>
      <c r="G20" s="7">
        <f t="shared" si="5"/>
        <v>4146556</v>
      </c>
      <c r="H20" s="2"/>
    </row>
    <row r="21" spans="1:9" x14ac:dyDescent="0.2">
      <c r="A21" s="26" t="s">
        <v>83</v>
      </c>
      <c r="B21" s="7">
        <v>108897526</v>
      </c>
      <c r="C21" s="7">
        <v>18407698</v>
      </c>
      <c r="D21" s="7">
        <f t="shared" si="4"/>
        <v>127305224</v>
      </c>
      <c r="E21" s="7">
        <v>16452975</v>
      </c>
      <c r="F21" s="7">
        <v>16433883</v>
      </c>
      <c r="G21" s="7">
        <f t="shared" si="5"/>
        <v>110852249</v>
      </c>
      <c r="H21" s="2"/>
    </row>
    <row r="22" spans="1:9" x14ac:dyDescent="0.2">
      <c r="A22" s="26" t="s">
        <v>82</v>
      </c>
      <c r="B22" s="7">
        <v>22254915</v>
      </c>
      <c r="C22" s="29">
        <v>-1237941</v>
      </c>
      <c r="D22" s="7">
        <f t="shared" si="4"/>
        <v>21016974</v>
      </c>
      <c r="E22" s="7">
        <v>4210117</v>
      </c>
      <c r="F22" s="7">
        <v>4210117</v>
      </c>
      <c r="G22" s="7">
        <f t="shared" si="5"/>
        <v>16806857</v>
      </c>
      <c r="H22" s="2"/>
    </row>
    <row r="23" spans="1:9" ht="22.5" x14ac:dyDescent="0.2">
      <c r="A23" s="26" t="s">
        <v>81</v>
      </c>
      <c r="B23" s="7">
        <v>25863139</v>
      </c>
      <c r="C23" s="7">
        <v>-5967084</v>
      </c>
      <c r="D23" s="7">
        <f t="shared" si="4"/>
        <v>19896055</v>
      </c>
      <c r="E23" s="7">
        <v>119200</v>
      </c>
      <c r="F23" s="7">
        <v>93789</v>
      </c>
      <c r="G23" s="7">
        <f t="shared" si="5"/>
        <v>19776855</v>
      </c>
      <c r="H23" s="2"/>
    </row>
    <row r="24" spans="1:9" x14ac:dyDescent="0.2">
      <c r="A24" s="26" t="s">
        <v>80</v>
      </c>
      <c r="B24" s="7">
        <v>0</v>
      </c>
      <c r="C24" s="7">
        <v>0</v>
      </c>
      <c r="D24" s="7">
        <f t="shared" si="4"/>
        <v>0</v>
      </c>
      <c r="E24" s="7">
        <v>0</v>
      </c>
      <c r="F24" s="7">
        <v>0</v>
      </c>
      <c r="G24" s="7">
        <f t="shared" si="5"/>
        <v>0</v>
      </c>
      <c r="H24" s="2"/>
    </row>
    <row r="25" spans="1:9" x14ac:dyDescent="0.2">
      <c r="A25" s="26" t="s">
        <v>79</v>
      </c>
      <c r="B25" s="7">
        <v>7915217</v>
      </c>
      <c r="C25" s="7">
        <v>-924990</v>
      </c>
      <c r="D25" s="7">
        <f t="shared" si="4"/>
        <v>6990227</v>
      </c>
      <c r="E25" s="7">
        <v>29550</v>
      </c>
      <c r="F25" s="7">
        <v>29418</v>
      </c>
      <c r="G25" s="7">
        <f t="shared" si="5"/>
        <v>6960677</v>
      </c>
      <c r="H25" s="2"/>
    </row>
    <row r="26" spans="1:9" s="21" customFormat="1" x14ac:dyDescent="0.2">
      <c r="A26" s="28" t="s">
        <v>78</v>
      </c>
      <c r="B26" s="27">
        <f t="shared" ref="B26:G26" si="6">SUM(B27:B35)</f>
        <v>567882669</v>
      </c>
      <c r="C26" s="27">
        <f t="shared" si="6"/>
        <v>38334402</v>
      </c>
      <c r="D26" s="27">
        <f t="shared" si="6"/>
        <v>606217071</v>
      </c>
      <c r="E26" s="27">
        <f t="shared" si="6"/>
        <v>39772012</v>
      </c>
      <c r="F26" s="27">
        <f t="shared" si="6"/>
        <v>38939504</v>
      </c>
      <c r="G26" s="27">
        <f t="shared" si="6"/>
        <v>566445059</v>
      </c>
      <c r="H26" s="2"/>
      <c r="I26" s="22"/>
    </row>
    <row r="27" spans="1:9" x14ac:dyDescent="0.2">
      <c r="A27" s="26" t="s">
        <v>77</v>
      </c>
      <c r="B27" s="7">
        <v>28816091</v>
      </c>
      <c r="C27" s="7">
        <v>2234616</v>
      </c>
      <c r="D27" s="7">
        <f t="shared" ref="D27:D35" si="7">+B27+C27</f>
        <v>31050707</v>
      </c>
      <c r="E27" s="7">
        <v>14789068</v>
      </c>
      <c r="F27" s="7">
        <v>14707259</v>
      </c>
      <c r="G27" s="7">
        <f t="shared" ref="G27:G35" si="8">+D27-E27</f>
        <v>16261639</v>
      </c>
      <c r="H27" s="2"/>
    </row>
    <row r="28" spans="1:9" x14ac:dyDescent="0.2">
      <c r="A28" s="26" t="s">
        <v>76</v>
      </c>
      <c r="B28" s="7">
        <v>21255852</v>
      </c>
      <c r="C28" s="7">
        <v>-1866503</v>
      </c>
      <c r="D28" s="7">
        <f t="shared" si="7"/>
        <v>19389349</v>
      </c>
      <c r="E28" s="7">
        <v>4759217</v>
      </c>
      <c r="F28" s="7">
        <v>4759217</v>
      </c>
      <c r="G28" s="7">
        <f t="shared" si="8"/>
        <v>14630132</v>
      </c>
      <c r="H28" s="2"/>
    </row>
    <row r="29" spans="1:9" ht="22.5" x14ac:dyDescent="0.2">
      <c r="A29" s="26" t="s">
        <v>75</v>
      </c>
      <c r="B29" s="7">
        <v>303559631</v>
      </c>
      <c r="C29" s="7">
        <v>32960591</v>
      </c>
      <c r="D29" s="7">
        <f t="shared" si="7"/>
        <v>336520222</v>
      </c>
      <c r="E29" s="7">
        <v>16228876</v>
      </c>
      <c r="F29" s="7">
        <v>16154657</v>
      </c>
      <c r="G29" s="7">
        <f t="shared" si="8"/>
        <v>320291346</v>
      </c>
      <c r="H29" s="2"/>
    </row>
    <row r="30" spans="1:9" x14ac:dyDescent="0.2">
      <c r="A30" s="26" t="s">
        <v>74</v>
      </c>
      <c r="B30" s="7">
        <v>7312187</v>
      </c>
      <c r="C30" s="7">
        <v>451105</v>
      </c>
      <c r="D30" s="7">
        <f t="shared" si="7"/>
        <v>7763292</v>
      </c>
      <c r="E30" s="7">
        <v>50854</v>
      </c>
      <c r="F30" s="7">
        <v>50854</v>
      </c>
      <c r="G30" s="7">
        <f t="shared" si="8"/>
        <v>7712438</v>
      </c>
      <c r="H30" s="2"/>
    </row>
    <row r="31" spans="1:9" ht="22.5" x14ac:dyDescent="0.2">
      <c r="A31" s="26" t="s">
        <v>73</v>
      </c>
      <c r="B31" s="7">
        <v>140885278</v>
      </c>
      <c r="C31" s="7">
        <v>7921385</v>
      </c>
      <c r="D31" s="7">
        <f t="shared" si="7"/>
        <v>148806663</v>
      </c>
      <c r="E31" s="7">
        <v>1551908</v>
      </c>
      <c r="F31" s="7">
        <v>1381044</v>
      </c>
      <c r="G31" s="7">
        <f t="shared" si="8"/>
        <v>147254755</v>
      </c>
      <c r="H31" s="2"/>
    </row>
    <row r="32" spans="1:9" x14ac:dyDescent="0.2">
      <c r="A32" s="26" t="s">
        <v>72</v>
      </c>
      <c r="B32" s="7">
        <v>1240640</v>
      </c>
      <c r="C32" s="7">
        <v>1064639</v>
      </c>
      <c r="D32" s="7">
        <f t="shared" si="7"/>
        <v>2305279</v>
      </c>
      <c r="E32" s="7">
        <v>200000</v>
      </c>
      <c r="F32" s="7">
        <v>0</v>
      </c>
      <c r="G32" s="7">
        <f t="shared" si="8"/>
        <v>2105279</v>
      </c>
      <c r="H32" s="2"/>
    </row>
    <row r="33" spans="1:9" x14ac:dyDescent="0.2">
      <c r="A33" s="26" t="s">
        <v>71</v>
      </c>
      <c r="B33" s="7">
        <v>6697681</v>
      </c>
      <c r="C33" s="7">
        <v>-205450</v>
      </c>
      <c r="D33" s="7">
        <f t="shared" si="7"/>
        <v>6492231</v>
      </c>
      <c r="E33" s="7">
        <v>472970</v>
      </c>
      <c r="F33" s="7">
        <v>344970</v>
      </c>
      <c r="G33" s="7">
        <f t="shared" si="8"/>
        <v>6019261</v>
      </c>
      <c r="H33" s="2"/>
    </row>
    <row r="34" spans="1:9" x14ac:dyDescent="0.2">
      <c r="A34" s="26" t="s">
        <v>70</v>
      </c>
      <c r="B34" s="7">
        <v>54198520</v>
      </c>
      <c r="C34" s="7">
        <v>-4357625</v>
      </c>
      <c r="D34" s="7">
        <f t="shared" si="7"/>
        <v>49840895</v>
      </c>
      <c r="E34" s="7">
        <v>1589796</v>
      </c>
      <c r="F34" s="7">
        <v>1412180</v>
      </c>
      <c r="G34" s="7">
        <f t="shared" si="8"/>
        <v>48251099</v>
      </c>
      <c r="H34" s="2"/>
    </row>
    <row r="35" spans="1:9" x14ac:dyDescent="0.2">
      <c r="A35" s="26" t="s">
        <v>69</v>
      </c>
      <c r="B35" s="7">
        <v>3916789</v>
      </c>
      <c r="C35" s="7">
        <v>131644</v>
      </c>
      <c r="D35" s="7">
        <f t="shared" si="7"/>
        <v>4048433</v>
      </c>
      <c r="E35" s="7">
        <v>129323</v>
      </c>
      <c r="F35" s="7">
        <v>129323</v>
      </c>
      <c r="G35" s="7">
        <f t="shared" si="8"/>
        <v>3919110</v>
      </c>
      <c r="H35" s="2"/>
    </row>
    <row r="36" spans="1:9" s="21" customFormat="1" ht="22.5" x14ac:dyDescent="0.2">
      <c r="A36" s="28" t="s">
        <v>68</v>
      </c>
      <c r="B36" s="27">
        <f t="shared" ref="B36:G36" si="9">SUM(B37:B45)</f>
        <v>10635538</v>
      </c>
      <c r="C36" s="27">
        <f t="shared" si="9"/>
        <v>351082</v>
      </c>
      <c r="D36" s="27">
        <f t="shared" si="9"/>
        <v>10986620</v>
      </c>
      <c r="E36" s="27">
        <f t="shared" si="9"/>
        <v>4345110</v>
      </c>
      <c r="F36" s="27">
        <f t="shared" si="9"/>
        <v>4345110</v>
      </c>
      <c r="G36" s="27">
        <f t="shared" si="9"/>
        <v>6641510</v>
      </c>
      <c r="H36" s="2"/>
      <c r="I36" s="22"/>
    </row>
    <row r="37" spans="1:9" x14ac:dyDescent="0.2">
      <c r="A37" s="26" t="s">
        <v>67</v>
      </c>
      <c r="B37" s="7">
        <v>0</v>
      </c>
      <c r="C37" s="7">
        <v>0</v>
      </c>
      <c r="D37" s="7">
        <f t="shared" ref="D37:D45" si="10">+B37+C37</f>
        <v>0</v>
      </c>
      <c r="E37" s="7">
        <v>0</v>
      </c>
      <c r="F37" s="7">
        <v>0</v>
      </c>
      <c r="G37" s="7">
        <f t="shared" ref="G37:G45" si="11">+D37-E37</f>
        <v>0</v>
      </c>
      <c r="H37" s="22"/>
    </row>
    <row r="38" spans="1:9" x14ac:dyDescent="0.2">
      <c r="A38" s="26" t="s">
        <v>66</v>
      </c>
      <c r="B38" s="7">
        <v>0</v>
      </c>
      <c r="C38" s="7">
        <v>0</v>
      </c>
      <c r="D38" s="7">
        <f t="shared" si="10"/>
        <v>0</v>
      </c>
      <c r="E38" s="7">
        <v>0</v>
      </c>
      <c r="F38" s="7">
        <v>0</v>
      </c>
      <c r="G38" s="7">
        <f t="shared" si="11"/>
        <v>0</v>
      </c>
      <c r="H38" s="22"/>
    </row>
    <row r="39" spans="1:9" x14ac:dyDescent="0.2">
      <c r="A39" s="26" t="s">
        <v>65</v>
      </c>
      <c r="B39" s="7">
        <v>0</v>
      </c>
      <c r="C39" s="7">
        <v>0</v>
      </c>
      <c r="D39" s="7">
        <f t="shared" si="10"/>
        <v>0</v>
      </c>
      <c r="E39" s="7">
        <v>0</v>
      </c>
      <c r="F39" s="7">
        <v>0</v>
      </c>
      <c r="G39" s="7">
        <f t="shared" si="11"/>
        <v>0</v>
      </c>
      <c r="H39" s="2"/>
    </row>
    <row r="40" spans="1:9" x14ac:dyDescent="0.2">
      <c r="A40" s="26" t="s">
        <v>64</v>
      </c>
      <c r="B40" s="7">
        <v>10635538</v>
      </c>
      <c r="C40" s="7">
        <v>351082</v>
      </c>
      <c r="D40" s="7">
        <f t="shared" si="10"/>
        <v>10986620</v>
      </c>
      <c r="E40" s="7">
        <v>4345110</v>
      </c>
      <c r="F40" s="7">
        <v>4345110</v>
      </c>
      <c r="G40" s="7">
        <f t="shared" si="11"/>
        <v>6641510</v>
      </c>
      <c r="H40" s="2"/>
    </row>
    <row r="41" spans="1:9" x14ac:dyDescent="0.2">
      <c r="A41" s="26" t="s">
        <v>25</v>
      </c>
      <c r="B41" s="7">
        <v>0</v>
      </c>
      <c r="C41" s="7">
        <v>0</v>
      </c>
      <c r="D41" s="7">
        <f t="shared" si="10"/>
        <v>0</v>
      </c>
      <c r="E41" s="7">
        <v>0</v>
      </c>
      <c r="F41" s="7">
        <v>0</v>
      </c>
      <c r="G41" s="7">
        <f t="shared" si="11"/>
        <v>0</v>
      </c>
      <c r="H41" s="2"/>
    </row>
    <row r="42" spans="1:9" x14ac:dyDescent="0.2">
      <c r="A42" s="26" t="s">
        <v>63</v>
      </c>
      <c r="B42" s="7">
        <v>0</v>
      </c>
      <c r="C42" s="7">
        <v>0</v>
      </c>
      <c r="D42" s="7">
        <f t="shared" si="10"/>
        <v>0</v>
      </c>
      <c r="E42" s="7">
        <v>0</v>
      </c>
      <c r="F42" s="7">
        <v>0</v>
      </c>
      <c r="G42" s="7">
        <f t="shared" si="11"/>
        <v>0</v>
      </c>
      <c r="H42" s="2"/>
    </row>
    <row r="43" spans="1:9" x14ac:dyDescent="0.2">
      <c r="A43" s="26" t="s">
        <v>62</v>
      </c>
      <c r="B43" s="7">
        <v>0</v>
      </c>
      <c r="C43" s="7">
        <v>0</v>
      </c>
      <c r="D43" s="7">
        <f t="shared" si="10"/>
        <v>0</v>
      </c>
      <c r="E43" s="7">
        <v>0</v>
      </c>
      <c r="F43" s="7">
        <v>0</v>
      </c>
      <c r="G43" s="7">
        <f t="shared" si="11"/>
        <v>0</v>
      </c>
      <c r="H43" s="2"/>
    </row>
    <row r="44" spans="1:9" x14ac:dyDescent="0.2">
      <c r="A44" s="26" t="s">
        <v>61</v>
      </c>
      <c r="B44" s="7">
        <v>0</v>
      </c>
      <c r="C44" s="7">
        <v>0</v>
      </c>
      <c r="D44" s="7">
        <f t="shared" si="10"/>
        <v>0</v>
      </c>
      <c r="E44" s="7">
        <v>0</v>
      </c>
      <c r="F44" s="7">
        <v>0</v>
      </c>
      <c r="G44" s="7">
        <f t="shared" si="11"/>
        <v>0</v>
      </c>
      <c r="H44" s="2"/>
    </row>
    <row r="45" spans="1:9" x14ac:dyDescent="0.2">
      <c r="A45" s="26" t="s">
        <v>60</v>
      </c>
      <c r="B45" s="7">
        <v>0</v>
      </c>
      <c r="C45" s="7">
        <v>0</v>
      </c>
      <c r="D45" s="7">
        <f t="shared" si="10"/>
        <v>0</v>
      </c>
      <c r="E45" s="7">
        <v>0</v>
      </c>
      <c r="F45" s="7">
        <v>0</v>
      </c>
      <c r="G45" s="7">
        <f t="shared" si="11"/>
        <v>0</v>
      </c>
      <c r="H45" s="2"/>
    </row>
    <row r="46" spans="1:9" s="21" customFormat="1" x14ac:dyDescent="0.2">
      <c r="A46" s="28" t="s">
        <v>59</v>
      </c>
      <c r="B46" s="27">
        <f t="shared" ref="B46:G46" si="12">SUM(B47:B55)</f>
        <v>17665983</v>
      </c>
      <c r="C46" s="27">
        <f t="shared" si="12"/>
        <v>14669503</v>
      </c>
      <c r="D46" s="27">
        <f t="shared" si="12"/>
        <v>32335486</v>
      </c>
      <c r="E46" s="27">
        <f t="shared" si="12"/>
        <v>690780</v>
      </c>
      <c r="F46" s="27">
        <f t="shared" si="12"/>
        <v>690780</v>
      </c>
      <c r="G46" s="27">
        <f t="shared" si="12"/>
        <v>31644706</v>
      </c>
      <c r="H46" s="2"/>
      <c r="I46" s="22"/>
    </row>
    <row r="47" spans="1:9" x14ac:dyDescent="0.2">
      <c r="A47" s="26" t="s">
        <v>58</v>
      </c>
      <c r="B47" s="7">
        <v>11058254</v>
      </c>
      <c r="C47" s="7">
        <v>8676516</v>
      </c>
      <c r="D47" s="7">
        <f t="shared" ref="D47:D55" si="13">+B47+C47</f>
        <v>19734770</v>
      </c>
      <c r="E47" s="7">
        <v>690780</v>
      </c>
      <c r="F47" s="7">
        <v>690780</v>
      </c>
      <c r="G47" s="7">
        <f t="shared" ref="G47:G55" si="14">+D47-E47</f>
        <v>19043990</v>
      </c>
      <c r="H47" s="2"/>
    </row>
    <row r="48" spans="1:9" x14ac:dyDescent="0.2">
      <c r="A48" s="26" t="s">
        <v>57</v>
      </c>
      <c r="B48" s="7">
        <v>340000</v>
      </c>
      <c r="C48" s="7">
        <v>730000</v>
      </c>
      <c r="D48" s="7">
        <f t="shared" si="13"/>
        <v>1070000</v>
      </c>
      <c r="E48" s="7">
        <v>0</v>
      </c>
      <c r="F48" s="7">
        <v>0</v>
      </c>
      <c r="G48" s="7">
        <f t="shared" si="14"/>
        <v>1070000</v>
      </c>
      <c r="H48" s="22"/>
    </row>
    <row r="49" spans="1:9" x14ac:dyDescent="0.2">
      <c r="A49" s="26" t="s">
        <v>56</v>
      </c>
      <c r="B49" s="7">
        <v>740166</v>
      </c>
      <c r="C49" s="7">
        <v>3577395</v>
      </c>
      <c r="D49" s="7">
        <f t="shared" si="13"/>
        <v>4317561</v>
      </c>
      <c r="E49" s="7">
        <v>0</v>
      </c>
      <c r="F49" s="7">
        <v>0</v>
      </c>
      <c r="G49" s="7">
        <f t="shared" si="14"/>
        <v>4317561</v>
      </c>
      <c r="H49" s="2"/>
    </row>
    <row r="50" spans="1:9" x14ac:dyDescent="0.2">
      <c r="A50" s="26" t="s">
        <v>55</v>
      </c>
      <c r="B50" s="7">
        <v>5342563</v>
      </c>
      <c r="C50" s="7">
        <v>1089767</v>
      </c>
      <c r="D50" s="7">
        <f t="shared" si="13"/>
        <v>6432330</v>
      </c>
      <c r="E50" s="7">
        <v>0</v>
      </c>
      <c r="F50" s="7">
        <v>0</v>
      </c>
      <c r="G50" s="7">
        <f t="shared" si="14"/>
        <v>6432330</v>
      </c>
      <c r="H50" s="2"/>
    </row>
    <row r="51" spans="1:9" x14ac:dyDescent="0.2">
      <c r="A51" s="26" t="s">
        <v>54</v>
      </c>
      <c r="B51" s="7">
        <v>0</v>
      </c>
      <c r="C51" s="7">
        <v>0</v>
      </c>
      <c r="D51" s="7">
        <f t="shared" si="13"/>
        <v>0</v>
      </c>
      <c r="E51" s="7">
        <v>0</v>
      </c>
      <c r="F51" s="7">
        <v>0</v>
      </c>
      <c r="G51" s="7">
        <f t="shared" si="14"/>
        <v>0</v>
      </c>
      <c r="H51" s="2"/>
    </row>
    <row r="52" spans="1:9" x14ac:dyDescent="0.2">
      <c r="A52" s="26" t="s">
        <v>53</v>
      </c>
      <c r="B52" s="7">
        <v>55000</v>
      </c>
      <c r="C52" s="7">
        <v>390825</v>
      </c>
      <c r="D52" s="7">
        <f t="shared" si="13"/>
        <v>445825</v>
      </c>
      <c r="E52" s="7">
        <v>0</v>
      </c>
      <c r="F52" s="7">
        <v>0</v>
      </c>
      <c r="G52" s="7">
        <f t="shared" si="14"/>
        <v>445825</v>
      </c>
      <c r="H52" s="2"/>
    </row>
    <row r="53" spans="1:9" x14ac:dyDescent="0.2">
      <c r="A53" s="26" t="s">
        <v>52</v>
      </c>
      <c r="B53" s="7">
        <v>0</v>
      </c>
      <c r="C53" s="7">
        <v>0</v>
      </c>
      <c r="D53" s="7">
        <f t="shared" si="13"/>
        <v>0</v>
      </c>
      <c r="E53" s="7">
        <v>0</v>
      </c>
      <c r="F53" s="7">
        <v>0</v>
      </c>
      <c r="G53" s="7">
        <f t="shared" si="14"/>
        <v>0</v>
      </c>
      <c r="H53" s="2"/>
    </row>
    <row r="54" spans="1:9" x14ac:dyDescent="0.2">
      <c r="A54" s="26" t="s">
        <v>51</v>
      </c>
      <c r="B54" s="7">
        <v>0</v>
      </c>
      <c r="C54" s="7">
        <v>0</v>
      </c>
      <c r="D54" s="7">
        <f t="shared" si="13"/>
        <v>0</v>
      </c>
      <c r="E54" s="7">
        <v>0</v>
      </c>
      <c r="F54" s="7">
        <v>0</v>
      </c>
      <c r="G54" s="7">
        <f t="shared" si="14"/>
        <v>0</v>
      </c>
      <c r="H54" s="2"/>
    </row>
    <row r="55" spans="1:9" x14ac:dyDescent="0.2">
      <c r="A55" s="26" t="s">
        <v>50</v>
      </c>
      <c r="B55" s="7">
        <v>130000</v>
      </c>
      <c r="C55" s="7">
        <v>205000</v>
      </c>
      <c r="D55" s="7">
        <f t="shared" si="13"/>
        <v>335000</v>
      </c>
      <c r="E55" s="7">
        <v>0</v>
      </c>
      <c r="F55" s="7">
        <v>0</v>
      </c>
      <c r="G55" s="7">
        <f t="shared" si="14"/>
        <v>335000</v>
      </c>
      <c r="H55" s="2"/>
    </row>
    <row r="56" spans="1:9" s="21" customFormat="1" x14ac:dyDescent="0.2">
      <c r="A56" s="28" t="s">
        <v>49</v>
      </c>
      <c r="B56" s="27">
        <f t="shared" ref="B56:G56" si="15">SUM(B57:B59)</f>
        <v>0</v>
      </c>
      <c r="C56" s="27">
        <f t="shared" si="15"/>
        <v>0</v>
      </c>
      <c r="D56" s="27">
        <f t="shared" si="15"/>
        <v>0</v>
      </c>
      <c r="E56" s="27">
        <f t="shared" si="15"/>
        <v>0</v>
      </c>
      <c r="F56" s="27">
        <f t="shared" si="15"/>
        <v>0</v>
      </c>
      <c r="G56" s="27">
        <f t="shared" si="15"/>
        <v>0</v>
      </c>
      <c r="I56" s="22"/>
    </row>
    <row r="57" spans="1:9" x14ac:dyDescent="0.2">
      <c r="A57" s="26" t="s">
        <v>48</v>
      </c>
      <c r="B57" s="7">
        <v>0</v>
      </c>
      <c r="C57" s="7">
        <v>0</v>
      </c>
      <c r="D57" s="7">
        <f t="shared" ref="D57:D67" si="16">+B57+C57</f>
        <v>0</v>
      </c>
      <c r="E57" s="7">
        <v>0</v>
      </c>
      <c r="F57" s="7">
        <v>0</v>
      </c>
      <c r="G57" s="7">
        <f>+D57-E57</f>
        <v>0</v>
      </c>
    </row>
    <row r="58" spans="1:9" x14ac:dyDescent="0.2">
      <c r="A58" s="26" t="s">
        <v>47</v>
      </c>
      <c r="B58" s="7">
        <v>0</v>
      </c>
      <c r="C58" s="7">
        <v>0</v>
      </c>
      <c r="D58" s="7">
        <f t="shared" si="16"/>
        <v>0</v>
      </c>
      <c r="E58" s="7">
        <v>0</v>
      </c>
      <c r="F58" s="7">
        <v>0</v>
      </c>
      <c r="G58" s="7">
        <f>+D58-E58</f>
        <v>0</v>
      </c>
    </row>
    <row r="59" spans="1:9" x14ac:dyDescent="0.2">
      <c r="A59" s="26" t="s">
        <v>46</v>
      </c>
      <c r="B59" s="7">
        <v>0</v>
      </c>
      <c r="C59" s="7">
        <v>0</v>
      </c>
      <c r="D59" s="7">
        <f t="shared" si="16"/>
        <v>0</v>
      </c>
      <c r="E59" s="7">
        <v>0</v>
      </c>
      <c r="F59" s="7">
        <v>0</v>
      </c>
      <c r="G59" s="7">
        <f>+D59-E59</f>
        <v>0</v>
      </c>
    </row>
    <row r="60" spans="1:9" s="21" customFormat="1" x14ac:dyDescent="0.2">
      <c r="A60" s="28" t="s">
        <v>45</v>
      </c>
      <c r="B60" s="27">
        <v>0</v>
      </c>
      <c r="C60" s="27">
        <v>0</v>
      </c>
      <c r="D60" s="27">
        <f t="shared" si="16"/>
        <v>0</v>
      </c>
      <c r="E60" s="27">
        <v>0</v>
      </c>
      <c r="F60" s="27">
        <v>0</v>
      </c>
      <c r="G60" s="27">
        <v>0</v>
      </c>
      <c r="I60" s="22"/>
    </row>
    <row r="61" spans="1:9" x14ac:dyDescent="0.2">
      <c r="A61" s="26" t="s">
        <v>44</v>
      </c>
      <c r="B61" s="7">
        <v>0</v>
      </c>
      <c r="C61" s="7">
        <v>0</v>
      </c>
      <c r="D61" s="7">
        <f t="shared" si="16"/>
        <v>0</v>
      </c>
      <c r="E61" s="7">
        <v>0</v>
      </c>
      <c r="F61" s="7">
        <v>0</v>
      </c>
      <c r="G61" s="7">
        <f t="shared" ref="G61:G67" si="17">+D61-E61</f>
        <v>0</v>
      </c>
    </row>
    <row r="62" spans="1:9" x14ac:dyDescent="0.2">
      <c r="A62" s="26" t="s">
        <v>43</v>
      </c>
      <c r="B62" s="7">
        <v>0</v>
      </c>
      <c r="C62" s="7">
        <v>0</v>
      </c>
      <c r="D62" s="7">
        <f t="shared" si="16"/>
        <v>0</v>
      </c>
      <c r="E62" s="7">
        <v>0</v>
      </c>
      <c r="F62" s="7">
        <v>0</v>
      </c>
      <c r="G62" s="7">
        <f t="shared" si="17"/>
        <v>0</v>
      </c>
    </row>
    <row r="63" spans="1:9" x14ac:dyDescent="0.2">
      <c r="A63" s="26" t="s">
        <v>42</v>
      </c>
      <c r="B63" s="7">
        <v>0</v>
      </c>
      <c r="C63" s="7">
        <v>0</v>
      </c>
      <c r="D63" s="7">
        <f t="shared" si="16"/>
        <v>0</v>
      </c>
      <c r="E63" s="7">
        <v>0</v>
      </c>
      <c r="F63" s="7">
        <v>0</v>
      </c>
      <c r="G63" s="7">
        <f t="shared" si="17"/>
        <v>0</v>
      </c>
    </row>
    <row r="64" spans="1:9" x14ac:dyDescent="0.2">
      <c r="A64" s="26" t="s">
        <v>41</v>
      </c>
      <c r="B64" s="7">
        <v>0</v>
      </c>
      <c r="C64" s="7">
        <v>0</v>
      </c>
      <c r="D64" s="7">
        <f t="shared" si="16"/>
        <v>0</v>
      </c>
      <c r="E64" s="7">
        <v>0</v>
      </c>
      <c r="F64" s="7">
        <v>0</v>
      </c>
      <c r="G64" s="7">
        <f t="shared" si="17"/>
        <v>0</v>
      </c>
    </row>
    <row r="65" spans="1:9" x14ac:dyDescent="0.2">
      <c r="A65" s="26" t="s">
        <v>40</v>
      </c>
      <c r="B65" s="7">
        <v>0</v>
      </c>
      <c r="C65" s="7">
        <v>0</v>
      </c>
      <c r="D65" s="7">
        <f t="shared" si="16"/>
        <v>0</v>
      </c>
      <c r="E65" s="7">
        <v>0</v>
      </c>
      <c r="F65" s="7">
        <v>0</v>
      </c>
      <c r="G65" s="7">
        <f t="shared" si="17"/>
        <v>0</v>
      </c>
    </row>
    <row r="66" spans="1:9" x14ac:dyDescent="0.2">
      <c r="A66" s="26" t="s">
        <v>39</v>
      </c>
      <c r="B66" s="7">
        <v>0</v>
      </c>
      <c r="C66" s="7">
        <v>0</v>
      </c>
      <c r="D66" s="7">
        <f t="shared" si="16"/>
        <v>0</v>
      </c>
      <c r="E66" s="7">
        <v>0</v>
      </c>
      <c r="F66" s="7">
        <v>0</v>
      </c>
      <c r="G66" s="7">
        <f t="shared" si="17"/>
        <v>0</v>
      </c>
    </row>
    <row r="67" spans="1:9" ht="22.5" x14ac:dyDescent="0.2">
      <c r="A67" s="26" t="s">
        <v>38</v>
      </c>
      <c r="B67" s="7">
        <v>0</v>
      </c>
      <c r="C67" s="7">
        <v>0</v>
      </c>
      <c r="D67" s="7">
        <f t="shared" si="16"/>
        <v>0</v>
      </c>
      <c r="E67" s="7">
        <v>0</v>
      </c>
      <c r="F67" s="7">
        <v>0</v>
      </c>
      <c r="G67" s="7">
        <f t="shared" si="17"/>
        <v>0</v>
      </c>
    </row>
    <row r="68" spans="1:9" s="21" customFormat="1" x14ac:dyDescent="0.2">
      <c r="A68" s="28" t="s">
        <v>37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I68" s="22"/>
    </row>
    <row r="69" spans="1:9" x14ac:dyDescent="0.2">
      <c r="A69" s="26" t="s">
        <v>26</v>
      </c>
      <c r="B69" s="7">
        <v>0</v>
      </c>
      <c r="C69" s="7">
        <v>0</v>
      </c>
      <c r="D69" s="7">
        <f>+B69+C69</f>
        <v>0</v>
      </c>
      <c r="E69" s="7">
        <v>0</v>
      </c>
      <c r="F69" s="7">
        <v>0</v>
      </c>
      <c r="G69" s="7">
        <f>+D69-E69</f>
        <v>0</v>
      </c>
    </row>
    <row r="70" spans="1:9" x14ac:dyDescent="0.2">
      <c r="A70" s="26" t="s">
        <v>36</v>
      </c>
      <c r="B70" s="7">
        <v>0</v>
      </c>
      <c r="C70" s="7">
        <v>0</v>
      </c>
      <c r="D70" s="7">
        <f>+B70+C70</f>
        <v>0</v>
      </c>
      <c r="E70" s="7">
        <v>0</v>
      </c>
      <c r="F70" s="7">
        <v>0</v>
      </c>
      <c r="G70" s="7">
        <f>+D70-E70</f>
        <v>0</v>
      </c>
    </row>
    <row r="71" spans="1:9" x14ac:dyDescent="0.2">
      <c r="A71" s="26" t="s">
        <v>35</v>
      </c>
      <c r="B71" s="7">
        <v>0</v>
      </c>
      <c r="C71" s="7">
        <v>0</v>
      </c>
      <c r="D71" s="7">
        <f>+B71+C71</f>
        <v>0</v>
      </c>
      <c r="E71" s="7">
        <v>0</v>
      </c>
      <c r="F71" s="7">
        <v>0</v>
      </c>
      <c r="G71" s="7">
        <f>+D71-E71</f>
        <v>0</v>
      </c>
    </row>
    <row r="72" spans="1:9" s="21" customFormat="1" x14ac:dyDescent="0.2">
      <c r="A72" s="28" t="s">
        <v>34</v>
      </c>
      <c r="B72" s="27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I72" s="22"/>
    </row>
    <row r="73" spans="1:9" x14ac:dyDescent="0.2">
      <c r="A73" s="26" t="s">
        <v>33</v>
      </c>
      <c r="B73" s="7">
        <v>0</v>
      </c>
      <c r="C73" s="7">
        <v>0</v>
      </c>
      <c r="D73" s="7">
        <f t="shared" ref="D73:D79" si="18">+B73+C73</f>
        <v>0</v>
      </c>
      <c r="E73" s="7">
        <v>0</v>
      </c>
      <c r="F73" s="7">
        <v>0</v>
      </c>
      <c r="G73" s="7">
        <f t="shared" ref="G73:G79" si="19">+D73-E73</f>
        <v>0</v>
      </c>
    </row>
    <row r="74" spans="1:9" x14ac:dyDescent="0.2">
      <c r="A74" s="26" t="s">
        <v>32</v>
      </c>
      <c r="B74" s="7">
        <v>0</v>
      </c>
      <c r="C74" s="7">
        <v>0</v>
      </c>
      <c r="D74" s="7">
        <f t="shared" si="18"/>
        <v>0</v>
      </c>
      <c r="E74" s="7">
        <v>0</v>
      </c>
      <c r="F74" s="7">
        <v>0</v>
      </c>
      <c r="G74" s="7">
        <f t="shared" si="19"/>
        <v>0</v>
      </c>
    </row>
    <row r="75" spans="1:9" x14ac:dyDescent="0.2">
      <c r="A75" s="26" t="s">
        <v>31</v>
      </c>
      <c r="B75" s="7">
        <v>0</v>
      </c>
      <c r="C75" s="7">
        <v>0</v>
      </c>
      <c r="D75" s="7">
        <f t="shared" si="18"/>
        <v>0</v>
      </c>
      <c r="E75" s="7">
        <v>0</v>
      </c>
      <c r="F75" s="7">
        <v>0</v>
      </c>
      <c r="G75" s="7">
        <f t="shared" si="19"/>
        <v>0</v>
      </c>
    </row>
    <row r="76" spans="1:9" x14ac:dyDescent="0.2">
      <c r="A76" s="26" t="s">
        <v>30</v>
      </c>
      <c r="B76" s="7">
        <v>0</v>
      </c>
      <c r="C76" s="7">
        <v>0</v>
      </c>
      <c r="D76" s="7">
        <f t="shared" si="18"/>
        <v>0</v>
      </c>
      <c r="E76" s="7">
        <v>0</v>
      </c>
      <c r="F76" s="7">
        <v>0</v>
      </c>
      <c r="G76" s="7">
        <f t="shared" si="19"/>
        <v>0</v>
      </c>
    </row>
    <row r="77" spans="1:9" x14ac:dyDescent="0.2">
      <c r="A77" s="26" t="s">
        <v>29</v>
      </c>
      <c r="B77" s="7">
        <v>0</v>
      </c>
      <c r="C77" s="7">
        <v>0</v>
      </c>
      <c r="D77" s="7">
        <f t="shared" si="18"/>
        <v>0</v>
      </c>
      <c r="E77" s="7">
        <v>0</v>
      </c>
      <c r="F77" s="7">
        <v>0</v>
      </c>
      <c r="G77" s="7">
        <f t="shared" si="19"/>
        <v>0</v>
      </c>
    </row>
    <row r="78" spans="1:9" x14ac:dyDescent="0.2">
      <c r="A78" s="26" t="s">
        <v>28</v>
      </c>
      <c r="B78" s="7">
        <v>0</v>
      </c>
      <c r="C78" s="7">
        <v>0</v>
      </c>
      <c r="D78" s="7">
        <f t="shared" si="18"/>
        <v>0</v>
      </c>
      <c r="E78" s="7">
        <v>0</v>
      </c>
      <c r="F78" s="7">
        <v>0</v>
      </c>
      <c r="G78" s="7">
        <f t="shared" si="19"/>
        <v>0</v>
      </c>
    </row>
    <row r="79" spans="1:9" x14ac:dyDescent="0.2">
      <c r="A79" s="26" t="s">
        <v>27</v>
      </c>
      <c r="B79" s="7">
        <v>0</v>
      </c>
      <c r="C79" s="7">
        <v>0</v>
      </c>
      <c r="D79" s="7">
        <f t="shared" si="18"/>
        <v>0</v>
      </c>
      <c r="E79" s="7">
        <v>0</v>
      </c>
      <c r="F79" s="7">
        <v>0</v>
      </c>
      <c r="G79" s="7">
        <f t="shared" si="19"/>
        <v>0</v>
      </c>
    </row>
    <row r="80" spans="1:9" s="21" customFormat="1" x14ac:dyDescent="0.2">
      <c r="A80" s="8" t="s">
        <v>18</v>
      </c>
      <c r="B80" s="25">
        <f t="shared" ref="B80:G80" si="20">+B72+B68+B60+B56+B46+B36+B26+B16+B8</f>
        <v>2681650282</v>
      </c>
      <c r="C80" s="24">
        <f t="shared" si="20"/>
        <v>242350987</v>
      </c>
      <c r="D80" s="24">
        <f t="shared" si="20"/>
        <v>2924001269</v>
      </c>
      <c r="E80" s="24">
        <f t="shared" si="20"/>
        <v>1013739321</v>
      </c>
      <c r="F80" s="24">
        <f t="shared" si="20"/>
        <v>1010954989</v>
      </c>
      <c r="G80" s="23">
        <f t="shared" si="20"/>
        <v>1910261948</v>
      </c>
      <c r="I80" s="2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74803149606299213" bottom="0.74803149606299213" header="0.31496062992125984" footer="0.31496062992125984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1EC9B-E635-4858-BF4C-002902E85519}">
  <sheetPr>
    <pageSetUpPr fitToPage="1"/>
  </sheetPr>
  <dimension ref="A1:G42"/>
  <sheetViews>
    <sheetView showGridLines="0" zoomScaleNormal="100" workbookViewId="0">
      <selection activeCell="A42" sqref="A42:XFD44"/>
    </sheetView>
  </sheetViews>
  <sheetFormatPr baseColWidth="10" defaultColWidth="11.42578125" defaultRowHeight="11.25" x14ac:dyDescent="0.2"/>
  <cols>
    <col min="1" max="1" width="51.140625" style="1" customWidth="1"/>
    <col min="2" max="2" width="13" style="1" bestFit="1" customWidth="1"/>
    <col min="3" max="4" width="14.42578125" style="1" bestFit="1" customWidth="1"/>
    <col min="5" max="6" width="14.85546875" style="1" bestFit="1" customWidth="1"/>
    <col min="7" max="7" width="15.85546875" style="1" bestFit="1" customWidth="1"/>
    <col min="8" max="16384" width="11.42578125" style="1"/>
  </cols>
  <sheetData>
    <row r="1" spans="1:7" x14ac:dyDescent="0.2">
      <c r="A1" s="56" t="s">
        <v>0</v>
      </c>
      <c r="B1" s="56"/>
      <c r="C1" s="56"/>
      <c r="D1" s="56"/>
      <c r="E1" s="56"/>
      <c r="F1" s="56"/>
      <c r="G1" s="56"/>
    </row>
    <row r="2" spans="1:7" x14ac:dyDescent="0.2">
      <c r="A2" s="42" t="s">
        <v>12</v>
      </c>
      <c r="B2" s="42"/>
      <c r="C2" s="42"/>
      <c r="D2" s="42"/>
      <c r="E2" s="42"/>
      <c r="F2" s="42"/>
      <c r="G2" s="42"/>
    </row>
    <row r="3" spans="1:7" x14ac:dyDescent="0.2">
      <c r="A3" s="42" t="s">
        <v>129</v>
      </c>
      <c r="B3" s="42"/>
      <c r="C3" s="42"/>
      <c r="D3" s="42"/>
      <c r="E3" s="42"/>
      <c r="F3" s="42"/>
      <c r="G3" s="42"/>
    </row>
    <row r="4" spans="1:7" x14ac:dyDescent="0.2">
      <c r="A4" s="56" t="s">
        <v>20</v>
      </c>
      <c r="B4" s="56"/>
      <c r="C4" s="56"/>
      <c r="D4" s="56"/>
      <c r="E4" s="56"/>
      <c r="F4" s="56"/>
      <c r="G4" s="56"/>
    </row>
    <row r="5" spans="1:7" x14ac:dyDescent="0.2">
      <c r="A5" s="56" t="s">
        <v>9</v>
      </c>
      <c r="B5" s="56"/>
      <c r="C5" s="56"/>
      <c r="D5" s="56"/>
      <c r="E5" s="56"/>
      <c r="F5" s="56"/>
      <c r="G5" s="56"/>
    </row>
    <row r="6" spans="1:7" x14ac:dyDescent="0.2">
      <c r="A6" s="51" t="s">
        <v>7</v>
      </c>
      <c r="B6" s="48" t="s">
        <v>19</v>
      </c>
      <c r="C6" s="49"/>
      <c r="D6" s="49"/>
      <c r="E6" s="49"/>
      <c r="F6" s="50"/>
      <c r="G6" s="51" t="s">
        <v>17</v>
      </c>
    </row>
    <row r="7" spans="1:7" ht="22.5" x14ac:dyDescent="0.2">
      <c r="A7" s="52"/>
      <c r="B7" s="12" t="s">
        <v>14</v>
      </c>
      <c r="C7" s="12" t="s">
        <v>15</v>
      </c>
      <c r="D7" s="12" t="s">
        <v>10</v>
      </c>
      <c r="E7" s="12" t="s">
        <v>11</v>
      </c>
      <c r="F7" s="12" t="s">
        <v>16</v>
      </c>
      <c r="G7" s="53"/>
    </row>
    <row r="8" spans="1:7" s="21" customFormat="1" x14ac:dyDescent="0.2">
      <c r="A8" s="36" t="s">
        <v>128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">
      <c r="A9" s="35" t="s">
        <v>127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">
      <c r="A10" s="35" t="s">
        <v>126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">
      <c r="A11" s="35" t="s">
        <v>125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">
      <c r="A12" s="35" t="s">
        <v>124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">
      <c r="A13" s="35" t="s">
        <v>123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">
      <c r="A14" s="35" t="s">
        <v>122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">
      <c r="A15" s="35" t="s">
        <v>121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">
      <c r="A16" s="35" t="s">
        <v>69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s="21" customFormat="1" x14ac:dyDescent="0.2">
      <c r="A17" s="34" t="s">
        <v>120</v>
      </c>
      <c r="B17" s="27">
        <f t="shared" ref="B17:G17" si="0">SUM(B18:B24)</f>
        <v>2681650282</v>
      </c>
      <c r="C17" s="27">
        <f t="shared" si="0"/>
        <v>242350987</v>
      </c>
      <c r="D17" s="27">
        <f t="shared" si="0"/>
        <v>2924001269</v>
      </c>
      <c r="E17" s="27">
        <f t="shared" si="0"/>
        <v>1013739321</v>
      </c>
      <c r="F17" s="27">
        <f t="shared" si="0"/>
        <v>1010954989</v>
      </c>
      <c r="G17" s="27">
        <f t="shared" si="0"/>
        <v>1910261948</v>
      </c>
    </row>
    <row r="18" spans="1:7" x14ac:dyDescent="0.2">
      <c r="A18" s="35" t="s">
        <v>119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">
      <c r="A19" s="35" t="s">
        <v>118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">
      <c r="A20" s="35" t="s">
        <v>117</v>
      </c>
      <c r="B20" s="7">
        <v>2681650282</v>
      </c>
      <c r="C20" s="7">
        <v>242350987</v>
      </c>
      <c r="D20" s="7">
        <f>+B20+C20</f>
        <v>2924001269</v>
      </c>
      <c r="E20" s="7">
        <v>1013739321</v>
      </c>
      <c r="F20" s="7">
        <v>1010954989</v>
      </c>
      <c r="G20" s="7">
        <f>+D20-E20</f>
        <v>1910261948</v>
      </c>
    </row>
    <row r="21" spans="1:7" x14ac:dyDescent="0.2">
      <c r="A21" s="35" t="s">
        <v>116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x14ac:dyDescent="0.2">
      <c r="A22" s="35" t="s">
        <v>115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">
      <c r="A23" s="35" t="s">
        <v>114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f>+D23-E23</f>
        <v>0</v>
      </c>
    </row>
    <row r="24" spans="1:7" x14ac:dyDescent="0.2">
      <c r="A24" s="35" t="s">
        <v>113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f>+D24-E24</f>
        <v>0</v>
      </c>
    </row>
    <row r="25" spans="1:7" s="21" customFormat="1" x14ac:dyDescent="0.2">
      <c r="A25" s="34" t="s">
        <v>112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">
      <c r="A26" s="35" t="s">
        <v>111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">
      <c r="A27" s="35" t="s">
        <v>110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">
      <c r="A28" s="35" t="s">
        <v>109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x14ac:dyDescent="0.2">
      <c r="A29" s="35" t="s">
        <v>108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">
      <c r="A30" s="35" t="s">
        <v>107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">
      <c r="A31" s="35" t="s">
        <v>106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x14ac:dyDescent="0.2">
      <c r="A32" s="35" t="s">
        <v>105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x14ac:dyDescent="0.2">
      <c r="A33" s="35" t="s">
        <v>104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x14ac:dyDescent="0.2">
      <c r="A34" s="35" t="s">
        <v>103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s="21" customFormat="1" x14ac:dyDescent="0.2">
      <c r="A35" s="34" t="s">
        <v>102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">
      <c r="A36" s="26" t="s">
        <v>101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 ht="22.5" x14ac:dyDescent="0.2">
      <c r="A37" s="26" t="s">
        <v>100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x14ac:dyDescent="0.2">
      <c r="A38" s="26" t="s">
        <v>99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x14ac:dyDescent="0.2">
      <c r="A39" s="32" t="s">
        <v>98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</row>
    <row r="40" spans="1:7" ht="20.100000000000001" customHeight="1" x14ac:dyDescent="0.2">
      <c r="A40" s="8" t="s">
        <v>18</v>
      </c>
      <c r="B40" s="5">
        <f t="shared" ref="B40:G40" si="1">+B35+B25+B17+B8</f>
        <v>2681650282</v>
      </c>
      <c r="C40" s="5">
        <f t="shared" si="1"/>
        <v>242350987</v>
      </c>
      <c r="D40" s="5">
        <f t="shared" si="1"/>
        <v>2924001269</v>
      </c>
      <c r="E40" s="5">
        <f t="shared" si="1"/>
        <v>1013739321</v>
      </c>
      <c r="F40" s="5">
        <f t="shared" si="1"/>
        <v>1010954989</v>
      </c>
      <c r="G40" s="5">
        <f t="shared" si="1"/>
        <v>1910261948</v>
      </c>
    </row>
    <row r="42" spans="1:7" x14ac:dyDescent="0.2">
      <c r="C42" s="3"/>
      <c r="E42" s="3"/>
      <c r="F42" s="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5" right="0.25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CA</vt:lpstr>
      <vt:lpstr>CE</vt:lpstr>
      <vt:lpstr>COG</vt:lpstr>
      <vt:lpstr>CF</vt:lpstr>
      <vt:lpstr>CA!Área_de_impresión</vt:lpstr>
      <vt:lpstr>CE!Área_de_impresión</vt:lpstr>
      <vt:lpstr>CF!Área_de_impresión</vt:lpstr>
      <vt:lpstr>COG!Área_de_impresión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2025-03-03T19:49:15Z</cp:lastPrinted>
  <dcterms:created xsi:type="dcterms:W3CDTF">2021-01-09T22:25:06Z</dcterms:created>
  <dcterms:modified xsi:type="dcterms:W3CDTF">2025-07-11T17:55:26Z</dcterms:modified>
</cp:coreProperties>
</file>