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D\Desktop\20244\2025\transparencia cp elia\"/>
    </mc:Choice>
  </mc:AlternateContent>
  <bookViews>
    <workbookView xWindow="0" yWindow="0" windowWidth="28800" windowHeight="11310"/>
  </bookViews>
  <sheets>
    <sheet name="EAEPE" sheetId="3" r:id="rId1"/>
    <sheet name="CE" sheetId="5" r:id="rId2"/>
    <sheet name="C.C " sheetId="9" r:id="rId3"/>
    <sheet name="F.F " sheetId="13" r:id="rId4"/>
  </sheets>
  <calcPr calcId="162913"/>
</workbook>
</file>

<file path=xl/calcChain.xml><?xml version="1.0" encoding="utf-8"?>
<calcChain xmlns="http://schemas.openxmlformats.org/spreadsheetml/2006/main">
  <c r="A1" i="9" l="1"/>
  <c r="A1" i="13"/>
  <c r="A1" i="5"/>
  <c r="A5" i="13" l="1"/>
  <c r="H27" i="13"/>
  <c r="H26" i="13"/>
  <c r="F20" i="13"/>
  <c r="F43" i="13" s="1"/>
  <c r="D20" i="13"/>
  <c r="D43" i="13" s="1"/>
  <c r="E23" i="13"/>
  <c r="G20" i="13"/>
  <c r="G43" i="13" s="1"/>
  <c r="A5" i="9"/>
  <c r="G39" i="9"/>
  <c r="E78" i="9"/>
  <c r="H78" i="9" s="1"/>
  <c r="E80" i="9"/>
  <c r="E76" i="9"/>
  <c r="E74" i="9"/>
  <c r="H74" i="9" s="1"/>
  <c r="E68" i="9"/>
  <c r="H68" i="9" s="1"/>
  <c r="E69" i="9"/>
  <c r="E70" i="9"/>
  <c r="E62" i="9"/>
  <c r="E53" i="9"/>
  <c r="H53" i="9" s="1"/>
  <c r="E54" i="9"/>
  <c r="E56" i="9"/>
  <c r="H56" i="9" s="1"/>
  <c r="E57" i="9"/>
  <c r="E58" i="9"/>
  <c r="E44" i="9"/>
  <c r="H44" i="9" s="1"/>
  <c r="E45" i="9"/>
  <c r="H45" i="9" s="1"/>
  <c r="E47" i="9"/>
  <c r="E48" i="9"/>
  <c r="E34" i="9"/>
  <c r="H34" i="9" s="1"/>
  <c r="E38" i="9"/>
  <c r="E24" i="9"/>
  <c r="H24" i="9" s="1"/>
  <c r="E27" i="9"/>
  <c r="E28" i="9"/>
  <c r="E20" i="9"/>
  <c r="E13" i="9"/>
  <c r="E14" i="9"/>
  <c r="H14" i="9" s="1"/>
  <c r="E15" i="9"/>
  <c r="H15" i="9" s="1"/>
  <c r="E16" i="9"/>
  <c r="H16" i="9" s="1"/>
  <c r="E18" i="9"/>
  <c r="E82" i="9"/>
  <c r="E81" i="9"/>
  <c r="H81" i="9" s="1"/>
  <c r="E79" i="9"/>
  <c r="H79" i="9" s="1"/>
  <c r="E77" i="9"/>
  <c r="H77" i="9" s="1"/>
  <c r="E73" i="9"/>
  <c r="E72" i="9"/>
  <c r="E67" i="9"/>
  <c r="H67" i="9" s="1"/>
  <c r="E66" i="9"/>
  <c r="H66" i="9" s="1"/>
  <c r="E65" i="9"/>
  <c r="H65" i="9" s="1"/>
  <c r="E64" i="9"/>
  <c r="E63" i="9"/>
  <c r="E61" i="9"/>
  <c r="E55" i="9"/>
  <c r="H55" i="9" s="1"/>
  <c r="E52" i="9"/>
  <c r="H52" i="9" s="1"/>
  <c r="E51" i="9"/>
  <c r="H51" i="9" s="1"/>
  <c r="E46" i="9"/>
  <c r="H46" i="9" s="1"/>
  <c r="E43" i="9"/>
  <c r="H43" i="9" s="1"/>
  <c r="E42" i="9"/>
  <c r="H42" i="9" s="1"/>
  <c r="E41" i="9"/>
  <c r="H41" i="9" s="1"/>
  <c r="E37" i="9"/>
  <c r="H37" i="9" s="1"/>
  <c r="E36" i="9"/>
  <c r="H36" i="9" s="1"/>
  <c r="E35" i="9"/>
  <c r="H35" i="9" s="1"/>
  <c r="E33" i="9"/>
  <c r="H33" i="9" s="1"/>
  <c r="E32" i="9"/>
  <c r="H32" i="9" s="1"/>
  <c r="E31" i="9"/>
  <c r="H31" i="9" s="1"/>
  <c r="E26" i="9"/>
  <c r="H26" i="9" s="1"/>
  <c r="E25" i="9"/>
  <c r="H25" i="9" s="1"/>
  <c r="E23" i="9"/>
  <c r="H23" i="9" s="1"/>
  <c r="E22" i="9"/>
  <c r="H22" i="9" s="1"/>
  <c r="E21" i="9"/>
  <c r="H21" i="9" s="1"/>
  <c r="E17" i="9"/>
  <c r="H23" i="13" l="1"/>
  <c r="H20" i="13" s="1"/>
  <c r="H43" i="13" s="1"/>
  <c r="E20" i="13"/>
  <c r="E43" i="13" s="1"/>
  <c r="C20" i="13"/>
  <c r="C43" i="13" s="1"/>
  <c r="H82" i="9"/>
  <c r="H80" i="9"/>
  <c r="H76" i="9"/>
  <c r="H73" i="9"/>
  <c r="H72" i="9"/>
  <c r="H70" i="9"/>
  <c r="H69" i="9"/>
  <c r="H64" i="9"/>
  <c r="H62" i="9"/>
  <c r="H61" i="9"/>
  <c r="F59" i="9"/>
  <c r="G59" i="9"/>
  <c r="H58" i="9"/>
  <c r="H54" i="9"/>
  <c r="F49" i="9"/>
  <c r="H57" i="9"/>
  <c r="G49" i="9"/>
  <c r="H48" i="9"/>
  <c r="F39" i="9"/>
  <c r="H47" i="9"/>
  <c r="H38" i="9"/>
  <c r="F29" i="9"/>
  <c r="G29" i="9"/>
  <c r="H28" i="9"/>
  <c r="F19" i="9"/>
  <c r="H27" i="9"/>
  <c r="G19" i="9"/>
  <c r="G11" i="9"/>
  <c r="H18" i="9"/>
  <c r="H17" i="9"/>
  <c r="H13" i="9"/>
  <c r="F11" i="9"/>
  <c r="C59" i="9"/>
  <c r="D59" i="9"/>
  <c r="E60" i="9"/>
  <c r="E59" i="9" s="1"/>
  <c r="C49" i="9"/>
  <c r="D49" i="9"/>
  <c r="E50" i="9"/>
  <c r="E49" i="9" s="1"/>
  <c r="C39" i="9"/>
  <c r="D39" i="9"/>
  <c r="E40" i="9"/>
  <c r="E39" i="9" s="1"/>
  <c r="C29" i="9"/>
  <c r="D29" i="9"/>
  <c r="E30" i="9"/>
  <c r="E29" i="9" s="1"/>
  <c r="E19" i="9"/>
  <c r="D19" i="9"/>
  <c r="C19" i="9"/>
  <c r="D11" i="9"/>
  <c r="C11" i="9"/>
  <c r="E12" i="9"/>
  <c r="H20" i="9"/>
  <c r="H60" i="9" l="1"/>
  <c r="H59" i="9" s="1"/>
  <c r="H50" i="9"/>
  <c r="H49" i="9"/>
  <c r="H19" i="9"/>
  <c r="G83" i="9"/>
  <c r="F83" i="9"/>
  <c r="D83" i="9"/>
  <c r="H40" i="9"/>
  <c r="H39" i="9" s="1"/>
  <c r="H30" i="9"/>
  <c r="H29" i="9" s="1"/>
  <c r="C83" i="9"/>
  <c r="H12" i="9"/>
  <c r="H11" i="9" s="1"/>
  <c r="E11" i="9"/>
  <c r="E83" i="9" s="1"/>
  <c r="H83" i="9" l="1"/>
  <c r="A5" i="5" l="1"/>
  <c r="F16" i="5" l="1"/>
  <c r="D12" i="5"/>
  <c r="G12" i="5" s="1"/>
  <c r="B16" i="5"/>
  <c r="C16" i="5"/>
  <c r="E16" i="5"/>
  <c r="D11" i="5"/>
  <c r="F18" i="3"/>
  <c r="E18" i="3"/>
  <c r="C18" i="3"/>
  <c r="B18" i="3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D16" i="5" l="1"/>
  <c r="G11" i="5"/>
  <c r="G16" i="5" s="1"/>
  <c r="D18" i="3"/>
  <c r="G11" i="3"/>
  <c r="G18" i="3" s="1"/>
</calcChain>
</file>

<file path=xl/sharedStrings.xml><?xml version="1.0" encoding="utf-8"?>
<sst xmlns="http://schemas.openxmlformats.org/spreadsheetml/2006/main" count="178" uniqueCount="133">
  <si>
    <t>OPD SALUD DE TLAXCALA</t>
  </si>
  <si>
    <t>MODIFICADO</t>
  </si>
  <si>
    <t>DEVENGADO</t>
  </si>
  <si>
    <t>3 = (1 + 2)</t>
  </si>
  <si>
    <t>ESTADO ANALITICO DEL EJERCICIO DEL PRESUPUESTO DE EGRESOS</t>
  </si>
  <si>
    <t>CLASIFICACION ADMINISTRATIVA DEPENDENCIAS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</si>
  <si>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</si>
  <si>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</si>
  <si>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</si>
  <si>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</si>
  <si>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</si>
  <si>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</si>
  <si>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</si>
  <si>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</si>
  <si>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</si>
  <si>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</si>
  <si>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</si>
  <si>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</si>
  <si>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</si>
  <si>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</si>
  <si>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TOTAL DEL GASTO</t>
  </si>
  <si>
    <t>CLASIFICACION POR OBJETO DEL GASTO (CAPITULO Y CONCEPTO)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</si>
  <si>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</si>
  <si>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</si>
  <si>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</si>
  <si>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</si>
  <si>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</si>
  <si>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</si>
  <si>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</si>
  <si>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</si>
  <si>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</si>
  <si>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</si>
  <si>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</si>
  <si>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</si>
  <si>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</si>
  <si>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</si>
  <si>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</si>
  <si>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</si>
  <si>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</si>
  <si>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</si>
  <si>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</si>
  <si>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</si>
  <si>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</si>
  <si>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</si>
  <si>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</si>
  <si>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</si>
  <si>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</si>
  <si>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</si>
  <si>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</si>
  <si>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</si>
  <si>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</si>
  <si>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</si>
  <si>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</si>
  <si>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</si>
  <si>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</si>
  <si>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</si>
  <si>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</si>
  <si>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</si>
  <si>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</si>
  <si>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</si>
  <si>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</si>
  <si>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</si>
  <si>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</si>
  <si>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</si>
  <si>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</si>
  <si>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</si>
  <si>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</si>
  <si>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</si>
  <si>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</si>
  <si>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</si>
  <si>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</si>
  <si>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</si>
  <si>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</si>
  <si>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</si>
  <si>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</si>
  <si>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</si>
  <si>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</si>
  <si>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</si>
  <si>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</si>
  <si>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</si>
  <si>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</si>
  <si>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</si>
  <si>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</si>
  <si>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</si>
  <si>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</si>
  <si>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</si>
  <si>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</si>
  <si>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</si>
  <si>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</si>
  <si>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</si>
  <si>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</si>
  <si>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</si>
  <si>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</si>
  <si>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(ADEFAS)</t>
  </si>
  <si>
    <t>CLASIFICACION ECONOMICA (POR TIPO DE GASTO)</t>
  </si>
  <si>
    <t>GASTO CORRIENTE</t>
  </si>
  <si>
    <t>GASTO DE CAPITAL</t>
  </si>
  <si>
    <t>AMORTIZACIÓN DE LA DEUDA Y DISMINUCIÓN DE PASIVOS</t>
  </si>
  <si>
    <t>CLASIFICACION FUNCIONAL (FINALIDAD Y FUNCION)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</si>
  <si>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</si>
  <si>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</si>
  <si>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</si>
  <si>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</si>
  <si>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</si>
  <si>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</si>
  <si>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</si>
  <si>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</si>
  <si>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</si>
  <si>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</si>
  <si>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</si>
  <si>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</si>
  <si>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</si>
  <si>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</si>
  <si>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</si>
  <si>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</si>
  <si>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</si>
  <si>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</si>
  <si>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</si>
  <si>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</si>
  <si>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</si>
  <si>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</si>
  <si>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</si>
  <si>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</si>
  <si>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</si>
  <si>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</si>
  <si>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</si>
  <si>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</si>
  <si>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</si>
  <si>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</si>
  <si>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</si>
  <si>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DIRECCIÓN DE ASUNTOS JURÍDICOS</t>
  </si>
  <si>
    <t>CUENTA PUBLICA 2024</t>
  </si>
  <si>
    <t xml:space="preserve">  DEL 01 DE JULIO DE 2024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</si>
</sst>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right" wrapText="1"/>
    </xf>
    <xf numFmtId="0" fontId="21" fillId="0" borderId="10" xfId="0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4" fillId="0" borderId="19" xfId="0" applyFont="1" applyBorder="1" applyAlignment="1">
      <alignment wrapText="1"/>
    </xf>
    <xf numFmtId="0" fontId="25" fillId="0" borderId="0" xfId="0" applyFont="1"/>
    <xf numFmtId="0" fontId="24" fillId="0" borderId="20" xfId="0" applyFont="1" applyBorder="1"/>
    <xf numFmtId="0" fontId="22" fillId="0" borderId="21" xfId="0" applyFont="1" applyBorder="1" applyAlignment="1">
      <alignment wrapText="1"/>
    </xf>
    <xf numFmtId="0" fontId="24" fillId="0" borderId="21" xfId="0" applyFont="1" applyBorder="1" applyAlignment="1">
      <alignment wrapText="1"/>
    </xf>
    <xf numFmtId="0" fontId="24" fillId="0" borderId="12" xfId="0" applyFont="1" applyBorder="1" applyAlignment="1">
      <alignment horizontal="right" wrapText="1"/>
    </xf>
    <xf numFmtId="0" fontId="24" fillId="0" borderId="22" xfId="0" applyFont="1" applyBorder="1"/>
    <xf numFmtId="0" fontId="22" fillId="0" borderId="23" xfId="0" applyFont="1" applyBorder="1" applyAlignment="1">
      <alignment wrapText="1"/>
    </xf>
    <xf numFmtId="0" fontId="22" fillId="0" borderId="20" xfId="0" applyFont="1" applyBorder="1"/>
    <xf numFmtId="3" fontId="24" fillId="0" borderId="24" xfId="0" applyNumberFormat="1" applyFont="1" applyBorder="1" applyAlignment="1">
      <alignment horizontal="right" wrapText="1"/>
    </xf>
    <xf numFmtId="3" fontId="24" fillId="0" borderId="25" xfId="0" applyNumberFormat="1" applyFont="1" applyBorder="1" applyAlignment="1">
      <alignment horizontal="right" wrapText="1"/>
    </xf>
    <xf numFmtId="3" fontId="24" fillId="0" borderId="26" xfId="0" applyNumberFormat="1" applyFont="1" applyBorder="1" applyAlignment="1">
      <alignment horizontal="right" wrapText="1"/>
    </xf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4" fillId="0" borderId="19" xfId="0" applyFont="1" applyBorder="1"/>
    <xf numFmtId="0" fontId="24" fillId="0" borderId="21" xfId="0" applyFont="1" applyBorder="1"/>
    <xf numFmtId="43" fontId="27" fillId="0" borderId="0" xfId="1" applyFont="1"/>
    <xf numFmtId="43" fontId="32" fillId="0" borderId="0" xfId="1" applyFont="1"/>
    <xf numFmtId="43" fontId="28" fillId="0" borderId="0" xfId="1" applyFont="1"/>
    <xf numFmtId="43" fontId="33" fillId="0" borderId="0" xfId="1" applyFont="1"/>
    <xf numFmtId="4" fontId="24" fillId="0" borderId="25" xfId="0" applyNumberFormat="1" applyFont="1" applyBorder="1" applyAlignment="1">
      <alignment horizontal="right" wrapText="1"/>
    </xf>
    <xf numFmtId="4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right" vertical="center" wrapText="1"/>
    </xf>
  </cellXfs>
  <cellStyles count="71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/>
    <cellStyle name="60% - Énfasis2" xfId="26" builtinId="36" customBuiltin="1"/>
    <cellStyle name="60% - Énfasis2 2" xfId="57"/>
    <cellStyle name="60% - Énfasis3" xfId="30" builtinId="40" customBuiltin="1"/>
    <cellStyle name="60% - Énfasis3 2" xfId="58"/>
    <cellStyle name="60% - Énfasis4" xfId="34" builtinId="44" customBuiltin="1"/>
    <cellStyle name="60% - Énfasis4 2" xfId="59"/>
    <cellStyle name="60% - Énfasis5" xfId="38" builtinId="48" customBuiltin="1"/>
    <cellStyle name="60% - Énfasis5 2" xfId="60"/>
    <cellStyle name="60% - Énfasis6" xfId="42" builtinId="52" customBuiltin="1"/>
    <cellStyle name="60% - Énfasis6 2" xfId="6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/>
    <cellStyle name="Millares 2 2" xfId="52"/>
    <cellStyle name="Millares 2 2 2" xfId="68"/>
    <cellStyle name="Millares 2 3" xfId="54"/>
    <cellStyle name="Millares 2 3 2" xfId="70"/>
    <cellStyle name="Millares 2 4" xfId="64"/>
    <cellStyle name="Millares 3" xfId="49"/>
    <cellStyle name="Millares 3 2" xfId="66"/>
    <cellStyle name="Millares 4" xfId="51"/>
    <cellStyle name="Millares 4 2" xfId="67"/>
    <cellStyle name="Millares 5" xfId="53"/>
    <cellStyle name="Millares 5 2" xfId="69"/>
    <cellStyle name="Millares 6" xfId="45"/>
    <cellStyle name="Millares 6 2" xfId="63"/>
    <cellStyle name="Millares 7" xfId="62"/>
    <cellStyle name="Moneda 2" xfId="48"/>
    <cellStyle name="Moneda 2 2" xfId="65"/>
    <cellStyle name="Neutral" xfId="9" builtinId="28" customBuiltin="1"/>
    <cellStyle name="Neutral 2" xfId="55"/>
    <cellStyle name="Normal" xfId="0" builtinId="0"/>
    <cellStyle name="Normal 2" xfId="43"/>
    <cellStyle name="Normal 2 2" xfId="50"/>
    <cellStyle name="Normal 9" xfId="46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="145" zoomScaleNormal="145" workbookViewId="0">
      <selection activeCell="A20" sqref="A20:XFD94"/>
    </sheetView>
  </sheetViews>
  <sheetFormatPr baseColWidth="10" defaultColWidth="11.42578125" defaultRowHeight="14.25" x14ac:dyDescent="0.2"/>
  <cols>
    <col min="1" max="1" width="45.7109375" style="1" bestFit="1" customWidth="1"/>
    <col min="2" max="3" width="13" style="1" bestFit="1" customWidth="1"/>
    <col min="4" max="4" width="18.5703125" style="1" bestFit="1" customWidth="1"/>
    <col min="5" max="5" width="14.28515625" style="1" bestFit="1" customWidth="1"/>
    <col min="6" max="6" width="13.28515625" style="1" bestFit="1" customWidth="1"/>
    <col min="7" max="7" width="15.140625" style="1" customWidth="1"/>
    <col min="8" max="16384" width="11.42578125" style="1"/>
  </cols>
  <sheetData>
    <row r="1" spans="1:7" x14ac:dyDescent="0.2">
      <c r="A1" s="40" t="s">
        <v>131</v>
      </c>
      <c r="B1" s="41"/>
      <c r="C1" s="41"/>
      <c r="D1" s="41"/>
      <c r="E1" s="41"/>
      <c r="F1" s="41"/>
      <c r="G1" s="41"/>
    </row>
    <row r="2" spans="1:7" x14ac:dyDescent="0.2">
      <c r="A2" s="41" t="s">
        <v>0</v>
      </c>
      <c r="B2" s="41"/>
      <c r="C2" s="41"/>
      <c r="D2" s="41"/>
      <c r="E2" s="41"/>
      <c r="F2" s="41"/>
      <c r="G2" s="41"/>
    </row>
    <row r="3" spans="1:7" x14ac:dyDescent="0.2">
      <c r="A3" s="41" t="s">
        <v>4</v>
      </c>
      <c r="B3" s="41"/>
      <c r="C3" s="41"/>
      <c r="D3" s="41"/>
      <c r="E3" s="41"/>
      <c r="F3" s="41"/>
      <c r="G3" s="41"/>
    </row>
    <row r="4" spans="1:7" x14ac:dyDescent="0.2">
      <c r="A4" s="41" t="s">
        <v>5</v>
      </c>
      <c r="B4" s="41"/>
      <c r="C4" s="41"/>
      <c r="D4" s="41"/>
      <c r="E4" s="41"/>
      <c r="F4" s="41"/>
      <c r="G4" s="41"/>
    </row>
    <row r="5" spans="1:7" x14ac:dyDescent="0.2">
      <c r="A5" s="40" t="s">
        <v>132</v>
      </c>
      <c r="B5" s="41"/>
      <c r="C5" s="41"/>
      <c r="D5" s="41"/>
      <c r="E5" s="41"/>
      <c r="F5" s="41"/>
      <c r="G5" s="41"/>
    </row>
    <row r="6" spans="1:7" x14ac:dyDescent="0.2">
      <c r="A6" s="42"/>
      <c r="B6" s="42"/>
      <c r="C6" s="42"/>
      <c r="D6" s="42"/>
      <c r="E6" s="42"/>
      <c r="F6" s="42"/>
      <c r="G6" s="42"/>
    </row>
    <row r="7" spans="1:7" x14ac:dyDescent="0.2">
      <c r="A7" s="43" t="s">
        <v>6</v>
      </c>
      <c r="B7" s="46" t="s">
        <v>7</v>
      </c>
      <c r="C7" s="47"/>
      <c r="D7" s="47"/>
      <c r="E7" s="47"/>
      <c r="F7" s="48"/>
      <c r="G7" s="43" t="s">
        <v>8</v>
      </c>
    </row>
    <row r="8" spans="1:7" x14ac:dyDescent="0.2">
      <c r="A8" s="44"/>
      <c r="B8" s="43" t="s">
        <v>9</v>
      </c>
      <c r="C8" s="34" t="s">
        <v>10</v>
      </c>
      <c r="D8" s="43" t="s">
        <v>1</v>
      </c>
      <c r="E8" s="43" t="s">
        <v>2</v>
      </c>
      <c r="F8" s="43" t="s">
        <v>11</v>
      </c>
      <c r="G8" s="44"/>
    </row>
    <row r="9" spans="1:7" x14ac:dyDescent="0.2">
      <c r="A9" s="44"/>
      <c r="B9" s="45"/>
      <c r="C9" s="35" t="s">
        <v>12</v>
      </c>
      <c r="D9" s="45"/>
      <c r="E9" s="45"/>
      <c r="F9" s="45"/>
      <c r="G9" s="45"/>
    </row>
    <row r="10" spans="1:7" x14ac:dyDescent="0.2">
      <c r="A10" s="45"/>
      <c r="B10" s="6">
        <v>1</v>
      </c>
      <c r="C10" s="6">
        <v>2</v>
      </c>
      <c r="D10" s="6" t="s">
        <v>3</v>
      </c>
      <c r="E10" s="6">
        <v>4</v>
      </c>
      <c r="F10" s="6">
        <v>5</v>
      </c>
      <c r="G10" s="6" t="s">
        <v>13</v>
      </c>
    </row>
    <row r="11" spans="1:7" x14ac:dyDescent="0.2">
      <c r="A11" s="2" t="s">
        <v>14</v>
      </c>
      <c r="B11" s="5">
        <v>17650023</v>
      </c>
      <c r="C11" s="5">
        <v>2080668.1500000001</v>
      </c>
      <c r="D11" s="5">
        <f>+B11+C11</f>
        <v>19730691.149999999</v>
      </c>
      <c r="E11" s="5">
        <v>17504613.829999998</v>
      </c>
      <c r="F11" s="33">
        <v>17504339.829999998</v>
      </c>
      <c r="G11" s="5">
        <f>+D11-E11</f>
        <v>2226077.3200000003</v>
      </c>
    </row>
    <row r="12" spans="1:7" x14ac:dyDescent="0.2">
      <c r="A12" s="2" t="s">
        <v>15</v>
      </c>
      <c r="B12" s="5">
        <v>21263418</v>
      </c>
      <c r="C12" s="5">
        <v>3322642.2100000009</v>
      </c>
      <c r="D12" s="5">
        <f t="shared" ref="D12:D17" si="0">+B12+C12</f>
        <v>24586060.210000001</v>
      </c>
      <c r="E12" s="5">
        <v>20134084.789999999</v>
      </c>
      <c r="F12" s="33">
        <v>20134084.789999999</v>
      </c>
      <c r="G12" s="5">
        <f t="shared" ref="G12:G17" si="1">+D12-E12</f>
        <v>4451975.4200000018</v>
      </c>
    </row>
    <row r="13" spans="1:7" x14ac:dyDescent="0.2">
      <c r="A13" s="2" t="s">
        <v>16</v>
      </c>
      <c r="B13" s="5">
        <v>465096487</v>
      </c>
      <c r="C13" s="5">
        <v>37760028.420000017</v>
      </c>
      <c r="D13" s="5">
        <f t="shared" si="0"/>
        <v>502856515.42000002</v>
      </c>
      <c r="E13" s="5">
        <v>437838851.30000001</v>
      </c>
      <c r="F13" s="33">
        <v>437861680.69999999</v>
      </c>
      <c r="G13" s="5">
        <f t="shared" si="1"/>
        <v>65017664.120000005</v>
      </c>
    </row>
    <row r="14" spans="1:7" x14ac:dyDescent="0.2">
      <c r="A14" s="2" t="s">
        <v>17</v>
      </c>
      <c r="B14" s="5">
        <v>162148294</v>
      </c>
      <c r="C14" s="5">
        <v>14211493.830000002</v>
      </c>
      <c r="D14" s="5">
        <f t="shared" si="0"/>
        <v>176359787.83000001</v>
      </c>
      <c r="E14" s="5">
        <v>170798853.5</v>
      </c>
      <c r="F14" s="33">
        <v>170643623.30000001</v>
      </c>
      <c r="G14" s="5">
        <f t="shared" si="1"/>
        <v>5560934.3300000131</v>
      </c>
    </row>
    <row r="15" spans="1:7" x14ac:dyDescent="0.2">
      <c r="A15" s="2" t="s">
        <v>18</v>
      </c>
      <c r="B15" s="5">
        <v>11210627</v>
      </c>
      <c r="C15" s="5">
        <v>-11920047.84</v>
      </c>
      <c r="D15" s="5">
        <f t="shared" si="0"/>
        <v>-709420.83999999985</v>
      </c>
      <c r="E15" s="5">
        <v>7973554.0700000003</v>
      </c>
      <c r="F15" s="33">
        <v>7974129.0700000003</v>
      </c>
      <c r="G15" s="5">
        <f t="shared" si="1"/>
        <v>-8682974.9100000001</v>
      </c>
    </row>
    <row r="16" spans="1:7" ht="22.5" x14ac:dyDescent="0.2">
      <c r="A16" s="2" t="s">
        <v>19</v>
      </c>
      <c r="B16" s="5">
        <v>31104867</v>
      </c>
      <c r="C16" s="5">
        <v>-7713783.1000000015</v>
      </c>
      <c r="D16" s="5">
        <f t="shared" si="0"/>
        <v>23391083.899999999</v>
      </c>
      <c r="E16" s="5">
        <v>23583982.52</v>
      </c>
      <c r="F16" s="33">
        <v>23580512.52</v>
      </c>
      <c r="G16" s="5">
        <f t="shared" si="1"/>
        <v>-192898.62000000104</v>
      </c>
    </row>
    <row r="17" spans="1:7" x14ac:dyDescent="0.2">
      <c r="A17" s="2" t="s">
        <v>130</v>
      </c>
      <c r="B17" s="5">
        <v>1782095</v>
      </c>
      <c r="C17" s="5">
        <v>194728.41999999998</v>
      </c>
      <c r="D17" s="5">
        <f t="shared" si="0"/>
        <v>1976823.42</v>
      </c>
      <c r="E17" s="5">
        <v>1530005.55</v>
      </c>
      <c r="F17" s="33">
        <v>1529612.58</v>
      </c>
      <c r="G17" s="5">
        <f t="shared" si="1"/>
        <v>446817.86999999988</v>
      </c>
    </row>
    <row r="18" spans="1:7" x14ac:dyDescent="0.2">
      <c r="A18" s="4" t="s">
        <v>20</v>
      </c>
      <c r="B18" s="7">
        <f>SUM(B11:B17)</f>
        <v>710255811</v>
      </c>
      <c r="C18" s="7">
        <f t="shared" ref="C18" si="2">SUM(C11:C17)</f>
        <v>37935730.090000011</v>
      </c>
      <c r="D18" s="7">
        <f t="shared" ref="D18" si="3">SUM(D11:D17)</f>
        <v>748191541.08999991</v>
      </c>
      <c r="E18" s="7">
        <f t="shared" ref="E18" si="4">SUM(E11:E17)</f>
        <v>679363945.56000006</v>
      </c>
      <c r="F18" s="7">
        <f t="shared" ref="F18" si="5">SUM(F11:F17)</f>
        <v>679227982.79000008</v>
      </c>
      <c r="G18" s="7">
        <f t="shared" ref="G18" si="6">SUM(G11:G17)</f>
        <v>68827595.530000031</v>
      </c>
    </row>
  </sheetData>
  <mergeCells count="13">
    <mergeCell ref="A6:G6"/>
    <mergeCell ref="A7:A10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="115" zoomScaleNormal="115" workbookViewId="0">
      <selection activeCell="A2" sqref="A2:G2"/>
    </sheetView>
  </sheetViews>
  <sheetFormatPr baseColWidth="10" defaultColWidth="11.42578125" defaultRowHeight="14.25" x14ac:dyDescent="0.2"/>
  <cols>
    <col min="1" max="1" width="38.5703125" style="1" bestFit="1" customWidth="1"/>
    <col min="2" max="2" width="13" style="1" bestFit="1" customWidth="1"/>
    <col min="3" max="3" width="16.140625" style="1" customWidth="1"/>
    <col min="4" max="4" width="13" style="1" bestFit="1" customWidth="1"/>
    <col min="5" max="5" width="14.85546875" style="1" bestFit="1" customWidth="1"/>
    <col min="6" max="6" width="15.140625" style="1" customWidth="1"/>
    <col min="7" max="7" width="14.85546875" style="1" customWidth="1"/>
    <col min="8" max="8" width="11.42578125" style="1"/>
    <col min="9" max="9" width="13.140625" style="1" bestFit="1" customWidth="1"/>
    <col min="10" max="16384" width="11.42578125" style="1"/>
  </cols>
  <sheetData>
    <row r="1" spans="1:7" x14ac:dyDescent="0.2">
      <c r="A1" s="40" t="str">
        <f>EAEPE!A1</f>
        <v>CUENTA PUBLICA 2024</v>
      </c>
      <c r="B1" s="41"/>
      <c r="C1" s="41"/>
      <c r="D1" s="41"/>
      <c r="E1" s="41"/>
      <c r="F1" s="41"/>
      <c r="G1" s="41"/>
    </row>
    <row r="2" spans="1:7" x14ac:dyDescent="0.2">
      <c r="A2" s="41" t="s">
        <v>0</v>
      </c>
      <c r="B2" s="41"/>
      <c r="C2" s="41"/>
      <c r="D2" s="41"/>
      <c r="E2" s="41"/>
      <c r="F2" s="41"/>
      <c r="G2" s="41"/>
    </row>
    <row r="3" spans="1:7" x14ac:dyDescent="0.2">
      <c r="A3" s="41" t="s">
        <v>4</v>
      </c>
      <c r="B3" s="41"/>
      <c r="C3" s="41"/>
      <c r="D3" s="41"/>
      <c r="E3" s="41"/>
      <c r="F3" s="41"/>
      <c r="G3" s="41"/>
    </row>
    <row r="4" spans="1:7" x14ac:dyDescent="0.2">
      <c r="A4" s="41" t="s">
        <v>94</v>
      </c>
      <c r="B4" s="41"/>
      <c r="C4" s="41"/>
      <c r="D4" s="41"/>
      <c r="E4" s="41"/>
      <c r="F4" s="41"/>
      <c r="G4" s="41"/>
    </row>
    <row r="5" spans="1:7" x14ac:dyDescent="0.2">
      <c r="A5" s="40" t="str">
        <f>EAEPE!A5</f>
        <v xml:space="preserve">  DEL 01 DE JULIO DE 2024 AL 30 DE SEPTIEMBRE DE 2024</v>
      </c>
      <c r="B5" s="41"/>
      <c r="C5" s="41"/>
      <c r="D5" s="41"/>
      <c r="E5" s="41"/>
      <c r="F5" s="41"/>
      <c r="G5" s="41"/>
    </row>
    <row r="6" spans="1:7" x14ac:dyDescent="0.2">
      <c r="A6" s="42"/>
      <c r="B6" s="42"/>
      <c r="C6" s="42"/>
      <c r="D6" s="42"/>
      <c r="E6" s="42"/>
      <c r="F6" s="42"/>
      <c r="G6" s="42"/>
    </row>
    <row r="7" spans="1:7" x14ac:dyDescent="0.2">
      <c r="A7" s="43" t="s">
        <v>6</v>
      </c>
      <c r="B7" s="46" t="s">
        <v>7</v>
      </c>
      <c r="C7" s="47"/>
      <c r="D7" s="47"/>
      <c r="E7" s="47"/>
      <c r="F7" s="48"/>
      <c r="G7" s="43" t="s">
        <v>8</v>
      </c>
    </row>
    <row r="8" spans="1:7" x14ac:dyDescent="0.2">
      <c r="A8" s="44"/>
      <c r="B8" s="43" t="s">
        <v>9</v>
      </c>
      <c r="C8" s="36" t="s">
        <v>10</v>
      </c>
      <c r="D8" s="43" t="s">
        <v>1</v>
      </c>
      <c r="E8" s="43" t="s">
        <v>2</v>
      </c>
      <c r="F8" s="43" t="s">
        <v>11</v>
      </c>
      <c r="G8" s="44"/>
    </row>
    <row r="9" spans="1:7" x14ac:dyDescent="0.2">
      <c r="A9" s="44"/>
      <c r="B9" s="45"/>
      <c r="C9" s="37" t="s">
        <v>12</v>
      </c>
      <c r="D9" s="45"/>
      <c r="E9" s="45"/>
      <c r="F9" s="45"/>
      <c r="G9" s="45"/>
    </row>
    <row r="10" spans="1:7" x14ac:dyDescent="0.2">
      <c r="A10" s="45"/>
      <c r="B10" s="6">
        <v>1</v>
      </c>
      <c r="C10" s="6">
        <v>2</v>
      </c>
      <c r="D10" s="6" t="s">
        <v>3</v>
      </c>
      <c r="E10" s="6">
        <v>4</v>
      </c>
      <c r="F10" s="6">
        <v>5</v>
      </c>
      <c r="G10" s="6" t="s">
        <v>13</v>
      </c>
    </row>
    <row r="11" spans="1:7" x14ac:dyDescent="0.2">
      <c r="A11" s="8" t="s">
        <v>95</v>
      </c>
      <c r="B11" s="5">
        <v>707672485</v>
      </c>
      <c r="C11" s="5">
        <v>-46348959.539999984</v>
      </c>
      <c r="D11" s="5">
        <f>+B11+C11</f>
        <v>661323525.46000004</v>
      </c>
      <c r="E11" s="5">
        <v>659854071.46000171</v>
      </c>
      <c r="F11" s="5">
        <v>659718108.79000163</v>
      </c>
      <c r="G11" s="5">
        <f>+D11-E11</f>
        <v>1469453.9999983311</v>
      </c>
    </row>
    <row r="12" spans="1:7" x14ac:dyDescent="0.2">
      <c r="A12" s="8" t="s">
        <v>96</v>
      </c>
      <c r="B12" s="5">
        <v>2583326</v>
      </c>
      <c r="C12" s="5">
        <v>84284689.650000006</v>
      </c>
      <c r="D12" s="5">
        <f>+B12+C12</f>
        <v>86868015.650000006</v>
      </c>
      <c r="E12" s="5">
        <v>19509874.030000001</v>
      </c>
      <c r="F12" s="5">
        <v>19509874.030000001</v>
      </c>
      <c r="G12" s="5">
        <f>+D12-E12</f>
        <v>67358141.620000005</v>
      </c>
    </row>
    <row r="13" spans="1:7" ht="22.5" x14ac:dyDescent="0.2">
      <c r="A13" s="8" t="s">
        <v>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8" t="s">
        <v>55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x14ac:dyDescent="0.2">
      <c r="A15" s="8" t="s">
        <v>83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x14ac:dyDescent="0.2">
      <c r="A16" s="4" t="s">
        <v>20</v>
      </c>
      <c r="B16" s="7">
        <f>SUM(B11:B15)</f>
        <v>710255811</v>
      </c>
      <c r="C16" s="7">
        <f t="shared" ref="C16:G16" si="0">SUM(C11:C15)</f>
        <v>37935730.110000022</v>
      </c>
      <c r="D16" s="7">
        <f t="shared" si="0"/>
        <v>748191541.11000001</v>
      </c>
      <c r="E16" s="7">
        <f t="shared" si="0"/>
        <v>679363945.49000168</v>
      </c>
      <c r="F16" s="7">
        <f t="shared" si="0"/>
        <v>679227982.8200016</v>
      </c>
      <c r="G16" s="7">
        <f t="shared" si="0"/>
        <v>68827595.619998336</v>
      </c>
    </row>
  </sheetData>
  <mergeCells count="13">
    <mergeCell ref="A1:G1"/>
    <mergeCell ref="A2:G2"/>
    <mergeCell ref="A3:G3"/>
    <mergeCell ref="A4:G4"/>
    <mergeCell ref="A5:G5"/>
    <mergeCell ref="A6:G6"/>
    <mergeCell ref="A7:A10"/>
    <mergeCell ref="B7:F7"/>
    <mergeCell ref="G7:G9"/>
    <mergeCell ref="B8:B9"/>
    <mergeCell ref="D8:D9"/>
    <mergeCell ref="E8:E9"/>
    <mergeCell ref="F8:F9"/>
  </mergeCells>
  <pageMargins left="0.25" right="0.25" top="0.75" bottom="0.75" header="0.3" footer="0.3"/>
  <pageSetup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showGridLines="0" zoomScale="160" zoomScaleNormal="160" workbookViewId="0">
      <selection activeCell="A2" sqref="A2:H2"/>
    </sheetView>
  </sheetViews>
  <sheetFormatPr baseColWidth="10" defaultColWidth="11.42578125" defaultRowHeight="14.25" x14ac:dyDescent="0.2"/>
  <cols>
    <col min="1" max="1" width="7.28515625" style="1" customWidth="1"/>
    <col min="2" max="2" width="39.28515625" style="1" customWidth="1"/>
    <col min="3" max="5" width="17.42578125" style="1" customWidth="1"/>
    <col min="6" max="7" width="14.85546875" style="1" bestFit="1" customWidth="1"/>
    <col min="8" max="8" width="14.42578125" style="1" bestFit="1" customWidth="1"/>
    <col min="9" max="10" width="18.5703125" style="1" bestFit="1" customWidth="1"/>
    <col min="11" max="11" width="14.42578125" style="28" bestFit="1" customWidth="1"/>
    <col min="12" max="16384" width="11.42578125" style="1"/>
  </cols>
  <sheetData>
    <row r="1" spans="1:11" x14ac:dyDescent="0.2">
      <c r="A1" s="40" t="str">
        <f>CE!A1</f>
        <v>CUENTA PUBLICA 2024</v>
      </c>
      <c r="B1" s="41"/>
      <c r="C1" s="41"/>
      <c r="D1" s="41"/>
      <c r="E1" s="41"/>
      <c r="F1" s="41"/>
      <c r="G1" s="41"/>
      <c r="H1" s="41"/>
    </row>
    <row r="2" spans="1:11" x14ac:dyDescent="0.2">
      <c r="A2" s="41" t="s">
        <v>0</v>
      </c>
      <c r="B2" s="41"/>
      <c r="C2" s="41"/>
      <c r="D2" s="41"/>
      <c r="E2" s="41"/>
      <c r="F2" s="41"/>
      <c r="G2" s="41"/>
      <c r="H2" s="41"/>
    </row>
    <row r="3" spans="1:11" x14ac:dyDescent="0.2">
      <c r="A3" s="41" t="s">
        <v>4</v>
      </c>
      <c r="B3" s="41"/>
      <c r="C3" s="41"/>
      <c r="D3" s="41"/>
      <c r="E3" s="41"/>
      <c r="F3" s="41"/>
      <c r="G3" s="41"/>
      <c r="H3" s="41"/>
    </row>
    <row r="4" spans="1:11" x14ac:dyDescent="0.2">
      <c r="A4" s="41" t="s">
        <v>21</v>
      </c>
      <c r="B4" s="41"/>
      <c r="C4" s="41"/>
      <c r="D4" s="41"/>
      <c r="E4" s="41"/>
      <c r="F4" s="41"/>
      <c r="G4" s="41"/>
      <c r="H4" s="41"/>
    </row>
    <row r="5" spans="1:11" x14ac:dyDescent="0.2">
      <c r="A5" s="40" t="str">
        <f>EAEPE!A5</f>
        <v xml:space="preserve">  DEL 01 DE JULIO DE 2024 AL 30 DE SEPTIEMBRE DE 2024</v>
      </c>
      <c r="B5" s="41"/>
      <c r="C5" s="41"/>
      <c r="D5" s="41"/>
      <c r="E5" s="41"/>
      <c r="F5" s="41"/>
      <c r="G5" s="41"/>
      <c r="H5" s="41"/>
    </row>
    <row r="6" spans="1:11" ht="8.25" customHeight="1" x14ac:dyDescent="0.2">
      <c r="A6" s="42"/>
      <c r="B6" s="42"/>
      <c r="C6" s="42"/>
      <c r="D6" s="42"/>
      <c r="E6" s="42"/>
      <c r="F6" s="42"/>
      <c r="G6" s="42"/>
      <c r="H6" s="42"/>
    </row>
    <row r="7" spans="1:11" ht="11.25" customHeight="1" x14ac:dyDescent="0.2">
      <c r="A7" s="51" t="s">
        <v>6</v>
      </c>
      <c r="B7" s="52"/>
      <c r="C7" s="46" t="s">
        <v>7</v>
      </c>
      <c r="D7" s="47"/>
      <c r="E7" s="47"/>
      <c r="F7" s="47"/>
      <c r="G7" s="48"/>
      <c r="H7" s="43" t="s">
        <v>8</v>
      </c>
    </row>
    <row r="8" spans="1:11" ht="11.25" customHeight="1" x14ac:dyDescent="0.2">
      <c r="A8" s="53"/>
      <c r="B8" s="54"/>
      <c r="C8" s="43" t="s">
        <v>9</v>
      </c>
      <c r="D8" s="38" t="s">
        <v>10</v>
      </c>
      <c r="E8" s="43" t="s">
        <v>1</v>
      </c>
      <c r="F8" s="43" t="s">
        <v>2</v>
      </c>
      <c r="G8" s="43" t="s">
        <v>11</v>
      </c>
      <c r="H8" s="44"/>
    </row>
    <row r="9" spans="1:11" ht="11.25" customHeight="1" x14ac:dyDescent="0.2">
      <c r="A9" s="53"/>
      <c r="B9" s="54"/>
      <c r="C9" s="45"/>
      <c r="D9" s="39" t="s">
        <v>12</v>
      </c>
      <c r="E9" s="45"/>
      <c r="F9" s="45"/>
      <c r="G9" s="45"/>
      <c r="H9" s="45"/>
    </row>
    <row r="10" spans="1:11" ht="11.25" customHeight="1" x14ac:dyDescent="0.2">
      <c r="A10" s="55"/>
      <c r="B10" s="56"/>
      <c r="C10" s="6">
        <v>1</v>
      </c>
      <c r="D10" s="6">
        <v>2</v>
      </c>
      <c r="E10" s="6" t="s">
        <v>3</v>
      </c>
      <c r="F10" s="6">
        <v>4</v>
      </c>
      <c r="G10" s="6">
        <v>5</v>
      </c>
      <c r="H10" s="6" t="s">
        <v>13</v>
      </c>
    </row>
    <row r="11" spans="1:11" s="12" customFormat="1" ht="15" x14ac:dyDescent="0.25">
      <c r="A11" s="10" t="s">
        <v>22</v>
      </c>
      <c r="B11" s="11"/>
      <c r="C11" s="9">
        <f>SUM(C12:C18)</f>
        <v>548354259</v>
      </c>
      <c r="D11" s="9">
        <f t="shared" ref="D11:H11" si="0">SUM(D12:D18)</f>
        <v>-37380554.560000002</v>
      </c>
      <c r="E11" s="9">
        <f t="shared" si="0"/>
        <v>510973704.44</v>
      </c>
      <c r="F11" s="9">
        <f t="shared" si="0"/>
        <v>508806749.61000001</v>
      </c>
      <c r="G11" s="9">
        <f t="shared" si="0"/>
        <v>508806749.61000001</v>
      </c>
      <c r="H11" s="9">
        <f t="shared" si="0"/>
        <v>2166954.8299999707</v>
      </c>
      <c r="I11" s="29"/>
      <c r="J11" s="29"/>
      <c r="K11" s="31"/>
    </row>
    <row r="12" spans="1:11" ht="11.25" customHeight="1" x14ac:dyDescent="0.2">
      <c r="A12" s="13"/>
      <c r="B12" s="14" t="s">
        <v>23</v>
      </c>
      <c r="C12" s="5">
        <v>179132178</v>
      </c>
      <c r="D12" s="5">
        <v>-25839974.239999998</v>
      </c>
      <c r="E12" s="5">
        <f>+C12+D12</f>
        <v>153292203.75999999</v>
      </c>
      <c r="F12" s="5">
        <v>156563562.68999997</v>
      </c>
      <c r="G12" s="5">
        <v>156563562.68999997</v>
      </c>
      <c r="H12" s="5">
        <f>+E12-F12</f>
        <v>-3271358.9299999774</v>
      </c>
      <c r="I12" s="30"/>
      <c r="J12" s="30"/>
    </row>
    <row r="13" spans="1:11" ht="11.25" customHeight="1" x14ac:dyDescent="0.2">
      <c r="A13" s="13"/>
      <c r="B13" s="14" t="s">
        <v>24</v>
      </c>
      <c r="C13" s="5">
        <v>33040281</v>
      </c>
      <c r="D13" s="5">
        <v>8316674.0900000008</v>
      </c>
      <c r="E13" s="5">
        <f t="shared" ref="E13:E18" si="1">+C13+D13</f>
        <v>41356955.090000004</v>
      </c>
      <c r="F13" s="5">
        <v>36807884.620000005</v>
      </c>
      <c r="G13" s="5">
        <v>36807884.620000005</v>
      </c>
      <c r="H13" s="5">
        <f t="shared" ref="H13:H18" si="2">+E13-F13</f>
        <v>4549070.4699999988</v>
      </c>
      <c r="I13" s="30"/>
      <c r="J13" s="30"/>
    </row>
    <row r="14" spans="1:11" ht="11.25" customHeight="1" x14ac:dyDescent="0.2">
      <c r="A14" s="13"/>
      <c r="B14" s="14" t="s">
        <v>25</v>
      </c>
      <c r="C14" s="5">
        <v>100180071</v>
      </c>
      <c r="D14" s="5">
        <v>-1025322.3300000031</v>
      </c>
      <c r="E14" s="5">
        <f t="shared" si="1"/>
        <v>99154748.670000002</v>
      </c>
      <c r="F14" s="5">
        <v>91282729.220000014</v>
      </c>
      <c r="G14" s="5">
        <v>91282729.220000014</v>
      </c>
      <c r="H14" s="5">
        <f t="shared" si="2"/>
        <v>7872019.4499999881</v>
      </c>
      <c r="I14" s="30"/>
      <c r="J14" s="30"/>
    </row>
    <row r="15" spans="1:11" ht="11.25" customHeight="1" x14ac:dyDescent="0.2">
      <c r="A15" s="13"/>
      <c r="B15" s="14" t="s">
        <v>26</v>
      </c>
      <c r="C15" s="5">
        <v>46398990</v>
      </c>
      <c r="D15" s="5">
        <v>-3401343.1100000027</v>
      </c>
      <c r="E15" s="5">
        <f t="shared" si="1"/>
        <v>42997646.890000001</v>
      </c>
      <c r="F15" s="5">
        <v>45368688.630000174</v>
      </c>
      <c r="G15" s="5">
        <v>45368688.630000174</v>
      </c>
      <c r="H15" s="5">
        <f t="shared" si="2"/>
        <v>-2371041.7400001734</v>
      </c>
      <c r="I15" s="30"/>
      <c r="J15" s="30"/>
    </row>
    <row r="16" spans="1:11" ht="11.25" customHeight="1" x14ac:dyDescent="0.2">
      <c r="A16" s="13"/>
      <c r="B16" s="14" t="s">
        <v>27</v>
      </c>
      <c r="C16" s="5">
        <v>189602739</v>
      </c>
      <c r="D16" s="5">
        <v>-18444541.199999999</v>
      </c>
      <c r="E16" s="5">
        <f t="shared" si="1"/>
        <v>171158197.80000001</v>
      </c>
      <c r="F16" s="5">
        <v>175831647.37999988</v>
      </c>
      <c r="G16" s="5">
        <v>175831647.37999988</v>
      </c>
      <c r="H16" s="5">
        <f t="shared" si="2"/>
        <v>-4673449.5799998641</v>
      </c>
      <c r="I16" s="30"/>
      <c r="J16" s="30"/>
    </row>
    <row r="17" spans="1:11" ht="11.25" customHeight="1" x14ac:dyDescent="0.2">
      <c r="A17" s="13"/>
      <c r="B17" s="14" t="s">
        <v>28</v>
      </c>
      <c r="C17" s="5">
        <v>0</v>
      </c>
      <c r="D17" s="5">
        <v>0</v>
      </c>
      <c r="E17" s="5">
        <f t="shared" si="1"/>
        <v>0</v>
      </c>
      <c r="F17" s="5">
        <v>0</v>
      </c>
      <c r="G17" s="5">
        <v>0</v>
      </c>
      <c r="H17" s="5">
        <f t="shared" si="2"/>
        <v>0</v>
      </c>
      <c r="I17" s="30"/>
      <c r="J17" s="30"/>
    </row>
    <row r="18" spans="1:11" ht="11.25" customHeight="1" x14ac:dyDescent="0.2">
      <c r="A18" s="13"/>
      <c r="B18" s="14" t="s">
        <v>29</v>
      </c>
      <c r="C18" s="5">
        <v>0</v>
      </c>
      <c r="D18" s="5">
        <v>3013952.2300000009</v>
      </c>
      <c r="E18" s="5">
        <f t="shared" si="1"/>
        <v>3013952.2300000009</v>
      </c>
      <c r="F18" s="5">
        <v>2952237.0700000022</v>
      </c>
      <c r="G18" s="5">
        <v>2952237.0700000022</v>
      </c>
      <c r="H18" s="5">
        <f t="shared" si="2"/>
        <v>61715.159999998752</v>
      </c>
      <c r="I18" s="30"/>
      <c r="J18" s="30"/>
    </row>
    <row r="19" spans="1:11" s="12" customFormat="1" ht="11.25" customHeight="1" x14ac:dyDescent="0.25">
      <c r="A19" s="13" t="s">
        <v>30</v>
      </c>
      <c r="B19" s="15"/>
      <c r="C19" s="9">
        <f>SUM(C20:C28)</f>
        <v>59296636</v>
      </c>
      <c r="D19" s="9">
        <f t="shared" ref="D19:G19" si="3">SUM(D20:D28)</f>
        <v>-27662630.030000001</v>
      </c>
      <c r="E19" s="9">
        <f t="shared" si="3"/>
        <v>31634005.969999999</v>
      </c>
      <c r="F19" s="9">
        <f>SUM(F20:F28)</f>
        <v>50381071.579999983</v>
      </c>
      <c r="G19" s="9">
        <f t="shared" si="3"/>
        <v>50396109.349999987</v>
      </c>
      <c r="H19" s="9">
        <f>SUM(H20:H28)</f>
        <v>-18747065.609999988</v>
      </c>
      <c r="I19" s="29"/>
      <c r="J19" s="29"/>
      <c r="K19" s="31"/>
    </row>
    <row r="20" spans="1:11" ht="11.25" customHeight="1" x14ac:dyDescent="0.2">
      <c r="A20" s="13"/>
      <c r="B20" s="14" t="s">
        <v>31</v>
      </c>
      <c r="C20" s="5">
        <v>8091468</v>
      </c>
      <c r="D20" s="5">
        <v>-13409934.030000001</v>
      </c>
      <c r="E20" s="5">
        <f>+C20+D20</f>
        <v>-5318466.0300000012</v>
      </c>
      <c r="F20" s="5">
        <v>82675.520000000004</v>
      </c>
      <c r="G20" s="5">
        <v>86930.01</v>
      </c>
      <c r="H20" s="5">
        <f t="shared" ref="H20:H28" si="4">+E20-F20</f>
        <v>-5401141.5500000007</v>
      </c>
      <c r="I20" s="30"/>
      <c r="J20" s="30"/>
    </row>
    <row r="21" spans="1:11" ht="11.25" customHeight="1" x14ac:dyDescent="0.2">
      <c r="A21" s="13"/>
      <c r="B21" s="14" t="s">
        <v>32</v>
      </c>
      <c r="C21" s="5">
        <v>6833854</v>
      </c>
      <c r="D21" s="5">
        <v>-722848.87</v>
      </c>
      <c r="E21" s="5">
        <f t="shared" ref="E21:E28" si="5">+C21+D21</f>
        <v>6111005.1299999999</v>
      </c>
      <c r="F21" s="5">
        <v>6566585.4099999992</v>
      </c>
      <c r="G21" s="5">
        <v>6569718.879999999</v>
      </c>
      <c r="H21" s="5">
        <f t="shared" si="4"/>
        <v>-455580.27999999933</v>
      </c>
      <c r="I21" s="30"/>
      <c r="J21" s="30"/>
    </row>
    <row r="22" spans="1:11" ht="11.25" customHeight="1" x14ac:dyDescent="0.2">
      <c r="A22" s="13"/>
      <c r="B22" s="14" t="s">
        <v>33</v>
      </c>
      <c r="C22" s="5">
        <v>107040</v>
      </c>
      <c r="D22" s="5">
        <v>-133740</v>
      </c>
      <c r="E22" s="5">
        <f t="shared" si="5"/>
        <v>-26700</v>
      </c>
      <c r="F22" s="5">
        <v>0</v>
      </c>
      <c r="G22" s="5">
        <v>0</v>
      </c>
      <c r="H22" s="5">
        <f t="shared" si="4"/>
        <v>-26700</v>
      </c>
      <c r="I22" s="30"/>
      <c r="J22" s="30"/>
    </row>
    <row r="23" spans="1:11" ht="11.25" customHeight="1" x14ac:dyDescent="0.2">
      <c r="A23" s="13"/>
      <c r="B23" s="14" t="s">
        <v>34</v>
      </c>
      <c r="C23" s="5">
        <v>1671733</v>
      </c>
      <c r="D23" s="5">
        <v>-1395940.54</v>
      </c>
      <c r="E23" s="5">
        <f t="shared" si="5"/>
        <v>275792.45999999996</v>
      </c>
      <c r="F23" s="5">
        <v>36508.039999999994</v>
      </c>
      <c r="G23" s="5">
        <v>37605.49</v>
      </c>
      <c r="H23" s="5">
        <f t="shared" si="4"/>
        <v>239284.41999999998</v>
      </c>
      <c r="I23" s="30"/>
      <c r="J23" s="30"/>
    </row>
    <row r="24" spans="1:11" ht="11.25" customHeight="1" x14ac:dyDescent="0.2">
      <c r="A24" s="13"/>
      <c r="B24" s="14" t="s">
        <v>35</v>
      </c>
      <c r="C24" s="5">
        <v>34260215</v>
      </c>
      <c r="D24" s="5">
        <v>-6071323.5300000012</v>
      </c>
      <c r="E24" s="5">
        <f t="shared" si="5"/>
        <v>28188891.469999999</v>
      </c>
      <c r="F24" s="5">
        <v>39241399.289999992</v>
      </c>
      <c r="G24" s="5">
        <v>39244493.289999992</v>
      </c>
      <c r="H24" s="5">
        <f t="shared" si="4"/>
        <v>-11052507.819999993</v>
      </c>
      <c r="I24" s="30"/>
      <c r="J24" s="30"/>
    </row>
    <row r="25" spans="1:11" ht="11.25" customHeight="1" x14ac:dyDescent="0.2">
      <c r="A25" s="13"/>
      <c r="B25" s="14" t="s">
        <v>36</v>
      </c>
      <c r="C25" s="5">
        <v>5839780</v>
      </c>
      <c r="D25" s="5">
        <v>-2981067.28</v>
      </c>
      <c r="E25" s="5">
        <f t="shared" si="5"/>
        <v>2858712.72</v>
      </c>
      <c r="F25" s="5">
        <v>4241913.5899999989</v>
      </c>
      <c r="G25" s="5">
        <v>4242058.5899999989</v>
      </c>
      <c r="H25" s="5">
        <f t="shared" si="4"/>
        <v>-1383200.8699999987</v>
      </c>
      <c r="I25" s="30"/>
      <c r="J25" s="30"/>
    </row>
    <row r="26" spans="1:11" ht="11.25" customHeight="1" x14ac:dyDescent="0.2">
      <c r="A26" s="13"/>
      <c r="B26" s="14" t="s">
        <v>37</v>
      </c>
      <c r="C26" s="5">
        <v>892633</v>
      </c>
      <c r="D26" s="5">
        <v>-1205430.1299999999</v>
      </c>
      <c r="E26" s="5">
        <f t="shared" si="5"/>
        <v>-312797.12999999989</v>
      </c>
      <c r="F26" s="5">
        <v>1595</v>
      </c>
      <c r="G26" s="5">
        <v>1595</v>
      </c>
      <c r="H26" s="5">
        <f t="shared" si="4"/>
        <v>-314392.12999999989</v>
      </c>
      <c r="I26" s="30"/>
      <c r="J26" s="30"/>
    </row>
    <row r="27" spans="1:11" ht="11.25" customHeight="1" x14ac:dyDescent="0.2">
      <c r="A27" s="13"/>
      <c r="B27" s="14" t="s">
        <v>38</v>
      </c>
      <c r="C27" s="5">
        <v>0</v>
      </c>
      <c r="D27" s="5">
        <v>0</v>
      </c>
      <c r="E27" s="5">
        <f t="shared" si="5"/>
        <v>0</v>
      </c>
      <c r="F27" s="5">
        <v>0</v>
      </c>
      <c r="G27" s="5">
        <v>0</v>
      </c>
      <c r="H27" s="5">
        <f t="shared" si="4"/>
        <v>0</v>
      </c>
      <c r="I27" s="30"/>
      <c r="J27" s="30"/>
    </row>
    <row r="28" spans="1:11" ht="11.25" customHeight="1" x14ac:dyDescent="0.2">
      <c r="A28" s="13"/>
      <c r="B28" s="14" t="s">
        <v>39</v>
      </c>
      <c r="C28" s="5">
        <v>1599913</v>
      </c>
      <c r="D28" s="5">
        <v>-1742345.6499999994</v>
      </c>
      <c r="E28" s="5">
        <f t="shared" si="5"/>
        <v>-142432.64999999944</v>
      </c>
      <c r="F28" s="5">
        <v>210394.72999999998</v>
      </c>
      <c r="G28" s="5">
        <v>213708.08999999997</v>
      </c>
      <c r="H28" s="5">
        <f t="shared" si="4"/>
        <v>-352827.37999999942</v>
      </c>
      <c r="I28" s="30"/>
      <c r="J28" s="30"/>
    </row>
    <row r="29" spans="1:11" s="12" customFormat="1" ht="11.25" customHeight="1" x14ac:dyDescent="0.25">
      <c r="A29" s="13" t="s">
        <v>40</v>
      </c>
      <c r="B29" s="15"/>
      <c r="C29" s="9">
        <f>SUM(C30:C38)</f>
        <v>97691799</v>
      </c>
      <c r="D29" s="9">
        <f t="shared" ref="D29" si="6">SUM(D30:D38)</f>
        <v>18588001.050000008</v>
      </c>
      <c r="E29" s="9">
        <f>SUM(E30:E38)</f>
        <v>116279800.05000001</v>
      </c>
      <c r="F29" s="9">
        <f t="shared" ref="F29:H29" si="7">SUM(F30:F38)</f>
        <v>98415625.87000002</v>
      </c>
      <c r="G29" s="9">
        <f t="shared" si="7"/>
        <v>98264625.430000007</v>
      </c>
      <c r="H29" s="9">
        <f t="shared" si="7"/>
        <v>17864174.17999997</v>
      </c>
      <c r="I29" s="30"/>
      <c r="J29" s="29"/>
      <c r="K29" s="31"/>
    </row>
    <row r="30" spans="1:11" ht="11.25" customHeight="1" x14ac:dyDescent="0.2">
      <c r="A30" s="13"/>
      <c r="B30" s="14" t="s">
        <v>41</v>
      </c>
      <c r="C30" s="5">
        <v>12256947</v>
      </c>
      <c r="D30" s="5">
        <v>-3553847.9499999997</v>
      </c>
      <c r="E30" s="5">
        <f t="shared" ref="E30:E38" si="8">+C30+D30</f>
        <v>8703099.0500000007</v>
      </c>
      <c r="F30" s="5">
        <v>9887013.3900000025</v>
      </c>
      <c r="G30" s="5">
        <v>9886839.4200000018</v>
      </c>
      <c r="H30" s="5">
        <f t="shared" ref="H30:H38" si="9">+E30-F30</f>
        <v>-1183914.3400000017</v>
      </c>
      <c r="I30" s="30"/>
      <c r="J30" s="30"/>
    </row>
    <row r="31" spans="1:11" ht="11.25" customHeight="1" x14ac:dyDescent="0.2">
      <c r="A31" s="13"/>
      <c r="B31" s="14" t="s">
        <v>42</v>
      </c>
      <c r="C31" s="5">
        <v>5264113</v>
      </c>
      <c r="D31" s="5">
        <v>-1002919.9599999997</v>
      </c>
      <c r="E31" s="5">
        <f t="shared" si="8"/>
        <v>4261193.04</v>
      </c>
      <c r="F31" s="5">
        <v>3848997.7900000005</v>
      </c>
      <c r="G31" s="5">
        <v>3848997.7900000005</v>
      </c>
      <c r="H31" s="5">
        <f t="shared" si="9"/>
        <v>412195.24999999953</v>
      </c>
      <c r="I31" s="30"/>
      <c r="J31" s="30"/>
    </row>
    <row r="32" spans="1:11" ht="11.25" customHeight="1" x14ac:dyDescent="0.2">
      <c r="A32" s="13"/>
      <c r="B32" s="14" t="s">
        <v>43</v>
      </c>
      <c r="C32" s="5">
        <v>63264904</v>
      </c>
      <c r="D32" s="5">
        <v>-1394652.5099999979</v>
      </c>
      <c r="E32" s="5">
        <f t="shared" si="8"/>
        <v>61870251.490000002</v>
      </c>
      <c r="F32" s="5">
        <v>64769745.150000028</v>
      </c>
      <c r="G32" s="5">
        <v>64712499.150000028</v>
      </c>
      <c r="H32" s="5">
        <f t="shared" si="9"/>
        <v>-2899493.6600000262</v>
      </c>
      <c r="I32" s="30"/>
      <c r="J32" s="30"/>
    </row>
    <row r="33" spans="1:11" ht="11.25" customHeight="1" x14ac:dyDescent="0.2">
      <c r="A33" s="13"/>
      <c r="B33" s="14" t="s">
        <v>44</v>
      </c>
      <c r="C33" s="5">
        <v>2059645</v>
      </c>
      <c r="D33" s="5">
        <v>-1339106.6399999999</v>
      </c>
      <c r="E33" s="5">
        <f t="shared" si="8"/>
        <v>720538.3600000001</v>
      </c>
      <c r="F33" s="5">
        <v>353609.57000000007</v>
      </c>
      <c r="G33" s="5">
        <v>353609.57000000007</v>
      </c>
      <c r="H33" s="5">
        <f t="shared" si="9"/>
        <v>366928.79000000004</v>
      </c>
      <c r="I33" s="30"/>
      <c r="J33" s="30"/>
    </row>
    <row r="34" spans="1:11" ht="11.25" customHeight="1" x14ac:dyDescent="0.2">
      <c r="A34" s="13"/>
      <c r="B34" s="14" t="s">
        <v>45</v>
      </c>
      <c r="C34" s="5">
        <v>8680612</v>
      </c>
      <c r="D34" s="5">
        <v>23423422.75</v>
      </c>
      <c r="E34" s="5">
        <f t="shared" si="8"/>
        <v>32104034.75</v>
      </c>
      <c r="F34" s="5">
        <v>14068229.930000002</v>
      </c>
      <c r="G34" s="5">
        <v>14070079.860000001</v>
      </c>
      <c r="H34" s="5">
        <f t="shared" si="9"/>
        <v>18035804.82</v>
      </c>
      <c r="I34" s="30"/>
      <c r="J34" s="30"/>
    </row>
    <row r="35" spans="1:11" ht="11.25" customHeight="1" x14ac:dyDescent="0.2">
      <c r="A35" s="13"/>
      <c r="B35" s="14" t="s">
        <v>46</v>
      </c>
      <c r="C35" s="5">
        <v>0</v>
      </c>
      <c r="D35" s="5">
        <v>1927457.18</v>
      </c>
      <c r="E35" s="5">
        <f t="shared" si="8"/>
        <v>1927457.18</v>
      </c>
      <c r="F35" s="5">
        <v>55672.75</v>
      </c>
      <c r="G35" s="5">
        <v>55672.75</v>
      </c>
      <c r="H35" s="5">
        <f t="shared" si="9"/>
        <v>1871784.43</v>
      </c>
      <c r="I35" s="30"/>
      <c r="J35" s="30"/>
    </row>
    <row r="36" spans="1:11" ht="11.25" customHeight="1" x14ac:dyDescent="0.2">
      <c r="A36" s="13"/>
      <c r="B36" s="14" t="s">
        <v>47</v>
      </c>
      <c r="C36" s="5">
        <v>1041681</v>
      </c>
      <c r="D36" s="5">
        <v>-548897.37999999977</v>
      </c>
      <c r="E36" s="5">
        <f>+C36+D36</f>
        <v>492783.62000000023</v>
      </c>
      <c r="F36" s="5">
        <v>520012.32000000007</v>
      </c>
      <c r="G36" s="5">
        <v>517818.32000000007</v>
      </c>
      <c r="H36" s="5">
        <f t="shared" si="9"/>
        <v>-27228.699999999837</v>
      </c>
      <c r="I36" s="30"/>
      <c r="J36" s="30"/>
    </row>
    <row r="37" spans="1:11" ht="11.25" customHeight="1" x14ac:dyDescent="0.2">
      <c r="A37" s="13"/>
      <c r="B37" s="14" t="s">
        <v>48</v>
      </c>
      <c r="C37" s="5">
        <v>4668363</v>
      </c>
      <c r="D37" s="5">
        <v>292187.54999999993</v>
      </c>
      <c r="E37" s="5">
        <f t="shared" si="8"/>
        <v>4960550.55</v>
      </c>
      <c r="F37" s="5">
        <v>4795736.25</v>
      </c>
      <c r="G37" s="5">
        <v>4698745.8500000006</v>
      </c>
      <c r="H37" s="5">
        <f t="shared" si="9"/>
        <v>164814.29999999981</v>
      </c>
      <c r="I37" s="30"/>
      <c r="J37" s="30"/>
    </row>
    <row r="38" spans="1:11" ht="11.25" customHeight="1" x14ac:dyDescent="0.2">
      <c r="A38" s="13"/>
      <c r="B38" s="14" t="s">
        <v>49</v>
      </c>
      <c r="C38" s="5">
        <v>455534</v>
      </c>
      <c r="D38" s="5">
        <v>784358.01000000013</v>
      </c>
      <c r="E38" s="5">
        <f t="shared" si="8"/>
        <v>1239892.0100000002</v>
      </c>
      <c r="F38" s="5">
        <v>116608.72</v>
      </c>
      <c r="G38" s="5">
        <v>120362.72</v>
      </c>
      <c r="H38" s="5">
        <f t="shared" si="9"/>
        <v>1123283.2900000003</v>
      </c>
      <c r="I38" s="30"/>
      <c r="J38" s="30"/>
    </row>
    <row r="39" spans="1:11" s="12" customFormat="1" ht="14.25" customHeight="1" x14ac:dyDescent="0.25">
      <c r="A39" s="13" t="s">
        <v>50</v>
      </c>
      <c r="B39" s="15"/>
      <c r="C39" s="9">
        <f t="shared" ref="C39:H39" si="10">SUM(C40:C48)</f>
        <v>2329791</v>
      </c>
      <c r="D39" s="9">
        <f t="shared" si="10"/>
        <v>106224</v>
      </c>
      <c r="E39" s="9">
        <f t="shared" si="10"/>
        <v>2436015</v>
      </c>
      <c r="F39" s="9">
        <f t="shared" si="10"/>
        <v>2250624.4</v>
      </c>
      <c r="G39" s="9">
        <f t="shared" si="10"/>
        <v>2250624.4</v>
      </c>
      <c r="H39" s="9">
        <f t="shared" si="10"/>
        <v>185390.60000000009</v>
      </c>
      <c r="I39" s="30"/>
      <c r="J39" s="29"/>
      <c r="K39" s="31"/>
    </row>
    <row r="40" spans="1:11" ht="11.25" customHeight="1" x14ac:dyDescent="0.2">
      <c r="A40" s="13"/>
      <c r="B40" s="14" t="s">
        <v>51</v>
      </c>
      <c r="C40" s="5">
        <v>0</v>
      </c>
      <c r="D40" s="5">
        <v>0</v>
      </c>
      <c r="E40" s="5">
        <f t="shared" ref="E40:E48" si="11">+C40+D40</f>
        <v>0</v>
      </c>
      <c r="F40" s="5">
        <v>0</v>
      </c>
      <c r="G40" s="5">
        <v>0</v>
      </c>
      <c r="H40" s="5">
        <f t="shared" ref="H40:H48" si="12">+E40-F40</f>
        <v>0</v>
      </c>
      <c r="I40" s="29"/>
      <c r="J40" s="29"/>
    </row>
    <row r="41" spans="1:11" ht="11.25" customHeight="1" x14ac:dyDescent="0.2">
      <c r="A41" s="13"/>
      <c r="B41" s="14" t="s">
        <v>52</v>
      </c>
      <c r="C41" s="5">
        <v>0</v>
      </c>
      <c r="D41" s="5">
        <v>0</v>
      </c>
      <c r="E41" s="5">
        <f t="shared" si="11"/>
        <v>0</v>
      </c>
      <c r="F41" s="5">
        <v>0</v>
      </c>
      <c r="G41" s="5">
        <v>0</v>
      </c>
      <c r="H41" s="5">
        <f t="shared" si="12"/>
        <v>0</v>
      </c>
      <c r="I41" s="29"/>
      <c r="J41" s="29"/>
    </row>
    <row r="42" spans="1:11" ht="11.25" customHeight="1" x14ac:dyDescent="0.2">
      <c r="A42" s="13"/>
      <c r="B42" s="14" t="s">
        <v>53</v>
      </c>
      <c r="C42" s="5">
        <v>0</v>
      </c>
      <c r="D42" s="5">
        <v>0</v>
      </c>
      <c r="E42" s="5">
        <f t="shared" si="11"/>
        <v>0</v>
      </c>
      <c r="F42" s="5">
        <v>0</v>
      </c>
      <c r="G42" s="5">
        <v>0</v>
      </c>
      <c r="H42" s="5">
        <f t="shared" si="12"/>
        <v>0</v>
      </c>
      <c r="I42" s="30"/>
      <c r="J42" s="30"/>
    </row>
    <row r="43" spans="1:11" ht="11.25" customHeight="1" x14ac:dyDescent="0.2">
      <c r="A43" s="13"/>
      <c r="B43" s="14" t="s">
        <v>54</v>
      </c>
      <c r="C43" s="5">
        <v>2329791</v>
      </c>
      <c r="D43" s="5">
        <v>106224</v>
      </c>
      <c r="E43" s="5">
        <f t="shared" si="11"/>
        <v>2436015</v>
      </c>
      <c r="F43" s="5">
        <v>2250624.4</v>
      </c>
      <c r="G43" s="5">
        <v>2250624.4</v>
      </c>
      <c r="H43" s="5">
        <f t="shared" si="12"/>
        <v>185390.60000000009</v>
      </c>
      <c r="I43" s="30"/>
      <c r="J43" s="30"/>
    </row>
    <row r="44" spans="1:11" ht="11.25" customHeight="1" x14ac:dyDescent="0.2">
      <c r="A44" s="13"/>
      <c r="B44" s="14" t="s">
        <v>55</v>
      </c>
      <c r="C44" s="5">
        <v>0</v>
      </c>
      <c r="D44" s="5">
        <v>0</v>
      </c>
      <c r="E44" s="5">
        <f t="shared" si="11"/>
        <v>0</v>
      </c>
      <c r="F44" s="5">
        <v>0</v>
      </c>
      <c r="G44" s="5">
        <v>0</v>
      </c>
      <c r="H44" s="5">
        <f t="shared" si="12"/>
        <v>0</v>
      </c>
      <c r="I44" s="30"/>
      <c r="J44" s="30"/>
    </row>
    <row r="45" spans="1:11" ht="11.25" customHeight="1" x14ac:dyDescent="0.2">
      <c r="A45" s="13"/>
      <c r="B45" s="14" t="s">
        <v>56</v>
      </c>
      <c r="C45" s="5">
        <v>0</v>
      </c>
      <c r="D45" s="5">
        <v>0</v>
      </c>
      <c r="E45" s="5">
        <f t="shared" si="11"/>
        <v>0</v>
      </c>
      <c r="F45" s="5">
        <v>0</v>
      </c>
      <c r="G45" s="5">
        <v>0</v>
      </c>
      <c r="H45" s="5">
        <f t="shared" si="12"/>
        <v>0</v>
      </c>
      <c r="I45" s="30"/>
      <c r="J45" s="30"/>
    </row>
    <row r="46" spans="1:11" ht="11.25" customHeight="1" x14ac:dyDescent="0.2">
      <c r="A46" s="13"/>
      <c r="B46" s="14" t="s">
        <v>57</v>
      </c>
      <c r="C46" s="5">
        <v>0</v>
      </c>
      <c r="D46" s="5">
        <v>0</v>
      </c>
      <c r="E46" s="5">
        <f t="shared" si="11"/>
        <v>0</v>
      </c>
      <c r="F46" s="5">
        <v>0</v>
      </c>
      <c r="G46" s="5">
        <v>0</v>
      </c>
      <c r="H46" s="5">
        <f t="shared" si="12"/>
        <v>0</v>
      </c>
      <c r="I46" s="30"/>
      <c r="J46" s="30"/>
    </row>
    <row r="47" spans="1:11" ht="11.25" customHeight="1" x14ac:dyDescent="0.2">
      <c r="A47" s="13"/>
      <c r="B47" s="14" t="s">
        <v>58</v>
      </c>
      <c r="C47" s="5">
        <v>0</v>
      </c>
      <c r="D47" s="5">
        <v>0</v>
      </c>
      <c r="E47" s="5">
        <f t="shared" si="11"/>
        <v>0</v>
      </c>
      <c r="F47" s="5">
        <v>0</v>
      </c>
      <c r="G47" s="5">
        <v>0</v>
      </c>
      <c r="H47" s="5">
        <f t="shared" si="12"/>
        <v>0</v>
      </c>
      <c r="I47" s="30"/>
      <c r="J47" s="30"/>
    </row>
    <row r="48" spans="1:11" ht="11.25" customHeight="1" x14ac:dyDescent="0.2">
      <c r="A48" s="13"/>
      <c r="B48" s="14" t="s">
        <v>59</v>
      </c>
      <c r="C48" s="5">
        <v>0</v>
      </c>
      <c r="D48" s="5">
        <v>0</v>
      </c>
      <c r="E48" s="5">
        <f t="shared" si="11"/>
        <v>0</v>
      </c>
      <c r="F48" s="5">
        <v>0</v>
      </c>
      <c r="G48" s="5">
        <v>0</v>
      </c>
      <c r="H48" s="5">
        <f t="shared" si="12"/>
        <v>0</v>
      </c>
      <c r="I48" s="30"/>
      <c r="J48" s="30"/>
    </row>
    <row r="49" spans="1:11" s="12" customFormat="1" ht="11.25" customHeight="1" x14ac:dyDescent="0.25">
      <c r="A49" s="13" t="s">
        <v>60</v>
      </c>
      <c r="B49" s="15"/>
      <c r="C49" s="9">
        <f>SUM(C50:C58)</f>
        <v>2583326</v>
      </c>
      <c r="D49" s="9">
        <f t="shared" ref="D49:G49" si="13">SUM(D50:D58)</f>
        <v>84284689.650000006</v>
      </c>
      <c r="E49" s="9">
        <f t="shared" si="13"/>
        <v>86868015.650000006</v>
      </c>
      <c r="F49" s="9">
        <f t="shared" si="13"/>
        <v>19509874.030000001</v>
      </c>
      <c r="G49" s="9">
        <f t="shared" si="13"/>
        <v>19509874.030000001</v>
      </c>
      <c r="H49" s="9">
        <f>SUM(H50:H58)</f>
        <v>67358141.62000002</v>
      </c>
      <c r="I49" s="30"/>
      <c r="J49" s="30"/>
      <c r="K49" s="31"/>
    </row>
    <row r="50" spans="1:11" ht="11.25" customHeight="1" x14ac:dyDescent="0.2">
      <c r="A50" s="13"/>
      <c r="B50" s="14" t="s">
        <v>61</v>
      </c>
      <c r="C50" s="5">
        <v>458286</v>
      </c>
      <c r="D50" s="5">
        <v>834000</v>
      </c>
      <c r="E50" s="5">
        <f t="shared" ref="E50:E58" si="14">+C50+D50</f>
        <v>1292286</v>
      </c>
      <c r="F50" s="5">
        <v>102206.43999999999</v>
      </c>
      <c r="G50" s="5">
        <v>102206.43999999999</v>
      </c>
      <c r="H50" s="5">
        <f t="shared" ref="H50:H58" si="15">+E50-F50</f>
        <v>1190079.56</v>
      </c>
      <c r="I50" s="30"/>
      <c r="J50" s="30"/>
    </row>
    <row r="51" spans="1:11" ht="11.25" customHeight="1" x14ac:dyDescent="0.2">
      <c r="A51" s="13"/>
      <c r="B51" s="14" t="s">
        <v>62</v>
      </c>
      <c r="C51" s="5">
        <v>436018</v>
      </c>
      <c r="D51" s="5">
        <v>0</v>
      </c>
      <c r="E51" s="5">
        <f t="shared" si="14"/>
        <v>436018</v>
      </c>
      <c r="F51" s="5">
        <v>0</v>
      </c>
      <c r="G51" s="5">
        <v>0</v>
      </c>
      <c r="H51" s="5">
        <f t="shared" si="15"/>
        <v>436018</v>
      </c>
      <c r="I51" s="29"/>
      <c r="J51" s="29"/>
    </row>
    <row r="52" spans="1:11" ht="11.25" customHeight="1" x14ac:dyDescent="0.2">
      <c r="A52" s="13"/>
      <c r="B52" s="14" t="s">
        <v>63</v>
      </c>
      <c r="C52" s="5">
        <v>689022</v>
      </c>
      <c r="D52" s="5">
        <v>83470160</v>
      </c>
      <c r="E52" s="5">
        <f t="shared" si="14"/>
        <v>84159182</v>
      </c>
      <c r="F52" s="5">
        <v>18815799.989999998</v>
      </c>
      <c r="G52" s="5">
        <v>18815799.989999998</v>
      </c>
      <c r="H52" s="5">
        <f t="shared" si="15"/>
        <v>65343382.010000005</v>
      </c>
      <c r="I52" s="30"/>
      <c r="J52" s="30"/>
    </row>
    <row r="53" spans="1:11" ht="11.25" customHeight="1" x14ac:dyDescent="0.2">
      <c r="A53" s="13"/>
      <c r="B53" s="14" t="s">
        <v>64</v>
      </c>
      <c r="C53" s="5">
        <v>1000000</v>
      </c>
      <c r="D53" s="5">
        <v>4000</v>
      </c>
      <c r="E53" s="5">
        <f t="shared" si="14"/>
        <v>1004000</v>
      </c>
      <c r="F53" s="5">
        <v>563900</v>
      </c>
      <c r="G53" s="5">
        <v>563900</v>
      </c>
      <c r="H53" s="5">
        <f t="shared" si="15"/>
        <v>440100</v>
      </c>
      <c r="I53" s="30"/>
      <c r="J53" s="30"/>
    </row>
    <row r="54" spans="1:11" ht="11.25" customHeight="1" x14ac:dyDescent="0.2">
      <c r="A54" s="13"/>
      <c r="B54" s="14" t="s">
        <v>65</v>
      </c>
      <c r="C54" s="5">
        <v>0</v>
      </c>
      <c r="D54" s="5">
        <v>0</v>
      </c>
      <c r="E54" s="5">
        <f t="shared" si="14"/>
        <v>0</v>
      </c>
      <c r="F54" s="5">
        <v>0</v>
      </c>
      <c r="G54" s="5">
        <v>0</v>
      </c>
      <c r="H54" s="5">
        <f t="shared" si="15"/>
        <v>0</v>
      </c>
      <c r="I54" s="30"/>
      <c r="J54" s="30"/>
    </row>
    <row r="55" spans="1:11" ht="11.25" customHeight="1" x14ac:dyDescent="0.2">
      <c r="A55" s="13"/>
      <c r="B55" s="14" t="s">
        <v>66</v>
      </c>
      <c r="C55" s="5">
        <v>0</v>
      </c>
      <c r="D55" s="5">
        <v>0</v>
      </c>
      <c r="E55" s="5">
        <f t="shared" si="14"/>
        <v>0</v>
      </c>
      <c r="F55" s="5">
        <v>27967.599999999999</v>
      </c>
      <c r="G55" s="5">
        <v>27967.599999999999</v>
      </c>
      <c r="H55" s="5">
        <f>+E55-F55</f>
        <v>-27967.599999999999</v>
      </c>
      <c r="I55" s="30"/>
      <c r="J55" s="30"/>
    </row>
    <row r="56" spans="1:11" ht="11.25" customHeight="1" x14ac:dyDescent="0.2">
      <c r="A56" s="13"/>
      <c r="B56" s="14" t="s">
        <v>67</v>
      </c>
      <c r="C56" s="5">
        <v>0</v>
      </c>
      <c r="D56" s="5">
        <v>0</v>
      </c>
      <c r="E56" s="5">
        <f t="shared" si="14"/>
        <v>0</v>
      </c>
      <c r="F56" s="5">
        <v>0</v>
      </c>
      <c r="G56" s="5">
        <v>0</v>
      </c>
      <c r="H56" s="5">
        <f t="shared" si="15"/>
        <v>0</v>
      </c>
      <c r="I56" s="30"/>
      <c r="J56" s="30"/>
    </row>
    <row r="57" spans="1:11" ht="11.25" customHeight="1" x14ac:dyDescent="0.2">
      <c r="A57" s="13"/>
      <c r="B57" s="14" t="s">
        <v>68</v>
      </c>
      <c r="C57" s="5">
        <v>0</v>
      </c>
      <c r="D57" s="5">
        <v>0</v>
      </c>
      <c r="E57" s="5">
        <f t="shared" si="14"/>
        <v>0</v>
      </c>
      <c r="F57" s="5">
        <v>0</v>
      </c>
      <c r="G57" s="5">
        <v>0</v>
      </c>
      <c r="H57" s="5">
        <f t="shared" si="15"/>
        <v>0</v>
      </c>
      <c r="I57" s="30"/>
      <c r="J57" s="30"/>
    </row>
    <row r="58" spans="1:11" ht="11.25" customHeight="1" x14ac:dyDescent="0.2">
      <c r="A58" s="13"/>
      <c r="B58" s="14" t="s">
        <v>69</v>
      </c>
      <c r="C58" s="5">
        <v>0</v>
      </c>
      <c r="D58" s="5">
        <v>-23470.35</v>
      </c>
      <c r="E58" s="5">
        <f t="shared" si="14"/>
        <v>-23470.35</v>
      </c>
      <c r="F58" s="5">
        <v>0</v>
      </c>
      <c r="G58" s="5">
        <v>0</v>
      </c>
      <c r="H58" s="5">
        <f t="shared" si="15"/>
        <v>-23470.35</v>
      </c>
      <c r="I58" s="30"/>
      <c r="J58" s="30"/>
    </row>
    <row r="59" spans="1:11" s="12" customFormat="1" ht="11.25" customHeight="1" x14ac:dyDescent="0.25">
      <c r="A59" s="13" t="s">
        <v>70</v>
      </c>
      <c r="B59" s="15"/>
      <c r="C59" s="9">
        <f>SUM(C60:C62)</f>
        <v>0</v>
      </c>
      <c r="D59" s="9">
        <f t="shared" ref="D59:H59" si="16">SUM(D60:D62)</f>
        <v>0</v>
      </c>
      <c r="E59" s="9">
        <f t="shared" si="16"/>
        <v>0</v>
      </c>
      <c r="F59" s="9">
        <f t="shared" si="16"/>
        <v>0</v>
      </c>
      <c r="G59" s="9">
        <f t="shared" si="16"/>
        <v>0</v>
      </c>
      <c r="H59" s="9">
        <f t="shared" si="16"/>
        <v>0</v>
      </c>
      <c r="K59" s="31"/>
    </row>
    <row r="60" spans="1:11" ht="11.25" customHeight="1" x14ac:dyDescent="0.2">
      <c r="A60" s="13"/>
      <c r="B60" s="14" t="s">
        <v>71</v>
      </c>
      <c r="C60" s="5">
        <v>0</v>
      </c>
      <c r="D60" s="5">
        <v>0</v>
      </c>
      <c r="E60" s="5">
        <f t="shared" ref="E60:E70" si="17">+C60+D60</f>
        <v>0</v>
      </c>
      <c r="F60" s="5">
        <v>0</v>
      </c>
      <c r="G60" s="5">
        <v>0</v>
      </c>
      <c r="H60" s="5">
        <f t="shared" ref="H60:H62" si="18">+E60-F60</f>
        <v>0</v>
      </c>
    </row>
    <row r="61" spans="1:11" ht="11.25" customHeight="1" x14ac:dyDescent="0.2">
      <c r="A61" s="13"/>
      <c r="B61" s="14" t="s">
        <v>72</v>
      </c>
      <c r="C61" s="5">
        <v>0</v>
      </c>
      <c r="D61" s="5">
        <v>0</v>
      </c>
      <c r="E61" s="5">
        <f t="shared" si="17"/>
        <v>0</v>
      </c>
      <c r="F61" s="5">
        <v>0</v>
      </c>
      <c r="G61" s="5">
        <v>0</v>
      </c>
      <c r="H61" s="5">
        <f>+E61-F61</f>
        <v>0</v>
      </c>
    </row>
    <row r="62" spans="1:11" ht="11.25" customHeight="1" x14ac:dyDescent="0.2">
      <c r="A62" s="13"/>
      <c r="B62" s="14" t="s">
        <v>73</v>
      </c>
      <c r="C62" s="5">
        <v>0</v>
      </c>
      <c r="D62" s="5">
        <v>0</v>
      </c>
      <c r="E62" s="5">
        <f t="shared" si="17"/>
        <v>0</v>
      </c>
      <c r="F62" s="5">
        <v>0</v>
      </c>
      <c r="G62" s="5">
        <v>0</v>
      </c>
      <c r="H62" s="5">
        <f t="shared" si="18"/>
        <v>0</v>
      </c>
    </row>
    <row r="63" spans="1:11" s="12" customFormat="1" ht="11.25" customHeight="1" x14ac:dyDescent="0.25">
      <c r="A63" s="13" t="s">
        <v>74</v>
      </c>
      <c r="B63" s="15"/>
      <c r="C63" s="9">
        <v>0</v>
      </c>
      <c r="D63" s="9">
        <v>0</v>
      </c>
      <c r="E63" s="9">
        <f t="shared" si="17"/>
        <v>0</v>
      </c>
      <c r="F63" s="9">
        <v>0</v>
      </c>
      <c r="G63" s="9">
        <v>0</v>
      </c>
      <c r="H63" s="9">
        <v>0</v>
      </c>
      <c r="K63" s="31"/>
    </row>
    <row r="64" spans="1:11" ht="11.25" customHeight="1" x14ac:dyDescent="0.2">
      <c r="A64" s="13"/>
      <c r="B64" s="14" t="s">
        <v>75</v>
      </c>
      <c r="C64" s="5">
        <v>0</v>
      </c>
      <c r="D64" s="5">
        <v>0</v>
      </c>
      <c r="E64" s="5">
        <f t="shared" si="17"/>
        <v>0</v>
      </c>
      <c r="F64" s="5">
        <v>0</v>
      </c>
      <c r="G64" s="5">
        <v>0</v>
      </c>
      <c r="H64" s="5">
        <f t="shared" ref="H64:H70" si="19">+E64-F64</f>
        <v>0</v>
      </c>
    </row>
    <row r="65" spans="1:11" ht="11.25" customHeight="1" x14ac:dyDescent="0.2">
      <c r="A65" s="13"/>
      <c r="B65" s="14" t="s">
        <v>76</v>
      </c>
      <c r="C65" s="5">
        <v>0</v>
      </c>
      <c r="D65" s="5">
        <v>0</v>
      </c>
      <c r="E65" s="5">
        <f t="shared" si="17"/>
        <v>0</v>
      </c>
      <c r="F65" s="5">
        <v>0</v>
      </c>
      <c r="G65" s="5">
        <v>0</v>
      </c>
      <c r="H65" s="5">
        <f t="shared" si="19"/>
        <v>0</v>
      </c>
    </row>
    <row r="66" spans="1:11" ht="11.25" customHeight="1" x14ac:dyDescent="0.2">
      <c r="A66" s="13"/>
      <c r="B66" s="14" t="s">
        <v>77</v>
      </c>
      <c r="C66" s="5">
        <v>0</v>
      </c>
      <c r="D66" s="5">
        <v>0</v>
      </c>
      <c r="E66" s="5">
        <f t="shared" si="17"/>
        <v>0</v>
      </c>
      <c r="F66" s="5">
        <v>0</v>
      </c>
      <c r="G66" s="5">
        <v>0</v>
      </c>
      <c r="H66" s="5">
        <f t="shared" si="19"/>
        <v>0</v>
      </c>
    </row>
    <row r="67" spans="1:11" ht="11.25" customHeight="1" x14ac:dyDescent="0.2">
      <c r="A67" s="13"/>
      <c r="B67" s="14" t="s">
        <v>78</v>
      </c>
      <c r="C67" s="5">
        <v>0</v>
      </c>
      <c r="D67" s="5">
        <v>0</v>
      </c>
      <c r="E67" s="5">
        <f t="shared" si="17"/>
        <v>0</v>
      </c>
      <c r="F67" s="5">
        <v>0</v>
      </c>
      <c r="G67" s="5">
        <v>0</v>
      </c>
      <c r="H67" s="5">
        <f t="shared" si="19"/>
        <v>0</v>
      </c>
    </row>
    <row r="68" spans="1:11" ht="11.25" customHeight="1" x14ac:dyDescent="0.2">
      <c r="A68" s="13"/>
      <c r="B68" s="14" t="s">
        <v>79</v>
      </c>
      <c r="C68" s="5">
        <v>0</v>
      </c>
      <c r="D68" s="5">
        <v>0</v>
      </c>
      <c r="E68" s="5">
        <f t="shared" si="17"/>
        <v>0</v>
      </c>
      <c r="F68" s="5">
        <v>0</v>
      </c>
      <c r="G68" s="5">
        <v>0</v>
      </c>
      <c r="H68" s="5">
        <f t="shared" si="19"/>
        <v>0</v>
      </c>
    </row>
    <row r="69" spans="1:11" ht="11.25" customHeight="1" x14ac:dyDescent="0.2">
      <c r="A69" s="13"/>
      <c r="B69" s="14" t="s">
        <v>80</v>
      </c>
      <c r="C69" s="5">
        <v>0</v>
      </c>
      <c r="D69" s="5">
        <v>0</v>
      </c>
      <c r="E69" s="5">
        <f t="shared" si="17"/>
        <v>0</v>
      </c>
      <c r="F69" s="5">
        <v>0</v>
      </c>
      <c r="G69" s="5">
        <v>0</v>
      </c>
      <c r="H69" s="5">
        <f t="shared" si="19"/>
        <v>0</v>
      </c>
    </row>
    <row r="70" spans="1:11" ht="11.25" customHeight="1" x14ac:dyDescent="0.2">
      <c r="A70" s="13"/>
      <c r="B70" s="14" t="s">
        <v>81</v>
      </c>
      <c r="C70" s="5">
        <v>0</v>
      </c>
      <c r="D70" s="5">
        <v>0</v>
      </c>
      <c r="E70" s="5">
        <f t="shared" si="17"/>
        <v>0</v>
      </c>
      <c r="F70" s="5">
        <v>0</v>
      </c>
      <c r="G70" s="5">
        <v>0</v>
      </c>
      <c r="H70" s="5">
        <f t="shared" si="19"/>
        <v>0</v>
      </c>
    </row>
    <row r="71" spans="1:11" s="12" customFormat="1" ht="11.25" customHeight="1" x14ac:dyDescent="0.25">
      <c r="A71" s="13" t="s">
        <v>82</v>
      </c>
      <c r="B71" s="15"/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K71" s="31"/>
    </row>
    <row r="72" spans="1:11" ht="11.25" customHeight="1" x14ac:dyDescent="0.2">
      <c r="A72" s="13"/>
      <c r="B72" s="14" t="s">
        <v>83</v>
      </c>
      <c r="C72" s="5">
        <v>0</v>
      </c>
      <c r="D72" s="5">
        <v>0</v>
      </c>
      <c r="E72" s="5">
        <f t="shared" ref="E72:E74" si="20">+C72+D72</f>
        <v>0</v>
      </c>
      <c r="F72" s="5">
        <v>0</v>
      </c>
      <c r="G72" s="5">
        <v>0</v>
      </c>
      <c r="H72" s="5">
        <f t="shared" ref="H72:H74" si="21">+E72-F72</f>
        <v>0</v>
      </c>
    </row>
    <row r="73" spans="1:11" ht="11.25" customHeight="1" x14ac:dyDescent="0.2">
      <c r="A73" s="13"/>
      <c r="B73" s="14" t="s">
        <v>84</v>
      </c>
      <c r="C73" s="5">
        <v>0</v>
      </c>
      <c r="D73" s="5">
        <v>0</v>
      </c>
      <c r="E73" s="5">
        <f t="shared" si="20"/>
        <v>0</v>
      </c>
      <c r="F73" s="5">
        <v>0</v>
      </c>
      <c r="G73" s="5">
        <v>0</v>
      </c>
      <c r="H73" s="5">
        <f t="shared" si="21"/>
        <v>0</v>
      </c>
    </row>
    <row r="74" spans="1:11" ht="11.25" customHeight="1" x14ac:dyDescent="0.2">
      <c r="A74" s="13"/>
      <c r="B74" s="14" t="s">
        <v>85</v>
      </c>
      <c r="C74" s="5">
        <v>0</v>
      </c>
      <c r="D74" s="5">
        <v>0</v>
      </c>
      <c r="E74" s="5">
        <f t="shared" si="20"/>
        <v>0</v>
      </c>
      <c r="F74" s="5">
        <v>0</v>
      </c>
      <c r="G74" s="5">
        <v>0</v>
      </c>
      <c r="H74" s="5">
        <f t="shared" si="21"/>
        <v>0</v>
      </c>
    </row>
    <row r="75" spans="1:11" s="12" customFormat="1" ht="11.25" customHeight="1" x14ac:dyDescent="0.25">
      <c r="A75" s="13" t="s">
        <v>86</v>
      </c>
      <c r="B75" s="15"/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K75" s="31"/>
    </row>
    <row r="76" spans="1:11" ht="11.25" customHeight="1" x14ac:dyDescent="0.2">
      <c r="A76" s="13"/>
      <c r="B76" s="14" t="s">
        <v>87</v>
      </c>
      <c r="C76" s="5">
        <v>0</v>
      </c>
      <c r="D76" s="5">
        <v>0</v>
      </c>
      <c r="E76" s="5">
        <f t="shared" ref="E76:E82" si="22">+C76+D76</f>
        <v>0</v>
      </c>
      <c r="F76" s="5">
        <v>0</v>
      </c>
      <c r="G76" s="5">
        <v>0</v>
      </c>
      <c r="H76" s="5">
        <f t="shared" ref="H76:H82" si="23">+E76-F76</f>
        <v>0</v>
      </c>
    </row>
    <row r="77" spans="1:11" ht="11.25" customHeight="1" x14ac:dyDescent="0.2">
      <c r="A77" s="13"/>
      <c r="B77" s="14" t="s">
        <v>88</v>
      </c>
      <c r="C77" s="5">
        <v>0</v>
      </c>
      <c r="D77" s="5">
        <v>0</v>
      </c>
      <c r="E77" s="5">
        <f t="shared" si="22"/>
        <v>0</v>
      </c>
      <c r="F77" s="5">
        <v>0</v>
      </c>
      <c r="G77" s="5">
        <v>0</v>
      </c>
      <c r="H77" s="5">
        <f t="shared" si="23"/>
        <v>0</v>
      </c>
    </row>
    <row r="78" spans="1:11" ht="11.25" customHeight="1" x14ac:dyDescent="0.2">
      <c r="A78" s="13"/>
      <c r="B78" s="14" t="s">
        <v>89</v>
      </c>
      <c r="C78" s="5">
        <v>0</v>
      </c>
      <c r="D78" s="5">
        <v>0</v>
      </c>
      <c r="E78" s="5">
        <f t="shared" si="22"/>
        <v>0</v>
      </c>
      <c r="F78" s="5">
        <v>0</v>
      </c>
      <c r="G78" s="5">
        <v>0</v>
      </c>
      <c r="H78" s="5">
        <f t="shared" si="23"/>
        <v>0</v>
      </c>
    </row>
    <row r="79" spans="1:11" ht="11.25" customHeight="1" x14ac:dyDescent="0.2">
      <c r="A79" s="13"/>
      <c r="B79" s="14" t="s">
        <v>90</v>
      </c>
      <c r="C79" s="5">
        <v>0</v>
      </c>
      <c r="D79" s="5">
        <v>0</v>
      </c>
      <c r="E79" s="5">
        <f t="shared" si="22"/>
        <v>0</v>
      </c>
      <c r="F79" s="5">
        <v>0</v>
      </c>
      <c r="G79" s="5">
        <v>0</v>
      </c>
      <c r="H79" s="5">
        <f t="shared" si="23"/>
        <v>0</v>
      </c>
    </row>
    <row r="80" spans="1:11" ht="11.25" customHeight="1" x14ac:dyDescent="0.2">
      <c r="A80" s="13"/>
      <c r="B80" s="14" t="s">
        <v>91</v>
      </c>
      <c r="C80" s="5">
        <v>0</v>
      </c>
      <c r="D80" s="5">
        <v>0</v>
      </c>
      <c r="E80" s="5">
        <f t="shared" si="22"/>
        <v>0</v>
      </c>
      <c r="F80" s="5">
        <v>0</v>
      </c>
      <c r="G80" s="5">
        <v>0</v>
      </c>
      <c r="H80" s="5">
        <f t="shared" si="23"/>
        <v>0</v>
      </c>
    </row>
    <row r="81" spans="1:11" ht="11.25" customHeight="1" x14ac:dyDescent="0.2">
      <c r="A81" s="13"/>
      <c r="B81" s="14" t="s">
        <v>92</v>
      </c>
      <c r="C81" s="5">
        <v>0</v>
      </c>
      <c r="D81" s="5">
        <v>0</v>
      </c>
      <c r="E81" s="5">
        <f t="shared" si="22"/>
        <v>0</v>
      </c>
      <c r="F81" s="5">
        <v>0</v>
      </c>
      <c r="G81" s="5">
        <v>0</v>
      </c>
      <c r="H81" s="5">
        <f t="shared" si="23"/>
        <v>0</v>
      </c>
    </row>
    <row r="82" spans="1:11" ht="11.25" customHeight="1" x14ac:dyDescent="0.2">
      <c r="A82" s="17"/>
      <c r="B82" s="18" t="s">
        <v>93</v>
      </c>
      <c r="C82" s="5">
        <v>0</v>
      </c>
      <c r="D82" s="5">
        <v>0</v>
      </c>
      <c r="E82" s="5">
        <f t="shared" si="22"/>
        <v>0</v>
      </c>
      <c r="F82" s="5">
        <v>0</v>
      </c>
      <c r="G82" s="5">
        <v>0</v>
      </c>
      <c r="H82" s="5">
        <f t="shared" si="23"/>
        <v>0</v>
      </c>
    </row>
    <row r="83" spans="1:11" s="12" customFormat="1" ht="11.25" customHeight="1" x14ac:dyDescent="0.25">
      <c r="A83" s="49" t="s">
        <v>20</v>
      </c>
      <c r="B83" s="50"/>
      <c r="C83" s="20">
        <f t="shared" ref="C83:H83" si="24">+C75+C71+C63+C59+C49+C39+C29+C19+C11</f>
        <v>710255811</v>
      </c>
      <c r="D83" s="32">
        <f t="shared" si="24"/>
        <v>37935730.110000014</v>
      </c>
      <c r="E83" s="21">
        <f t="shared" si="24"/>
        <v>748191541.11000001</v>
      </c>
      <c r="F83" s="21">
        <f t="shared" si="24"/>
        <v>679363945.49000001</v>
      </c>
      <c r="G83" s="21">
        <f t="shared" si="24"/>
        <v>679227982.82000005</v>
      </c>
      <c r="H83" s="22">
        <f t="shared" si="24"/>
        <v>68827595.61999996</v>
      </c>
      <c r="K83" s="31"/>
    </row>
  </sheetData>
  <mergeCells count="14">
    <mergeCell ref="A83:B83"/>
    <mergeCell ref="A7:B10"/>
    <mergeCell ref="C7:G7"/>
    <mergeCell ref="H7:H9"/>
    <mergeCell ref="C8:C9"/>
    <mergeCell ref="E8:E9"/>
    <mergeCell ref="F8:F9"/>
    <mergeCell ref="G8:G9"/>
    <mergeCell ref="A6:H6"/>
    <mergeCell ref="A1:H1"/>
    <mergeCell ref="A2:H2"/>
    <mergeCell ref="A3:H3"/>
    <mergeCell ref="A4:H4"/>
    <mergeCell ref="A5:H5"/>
  </mergeCells>
  <pageMargins left="0.25" right="0.25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workbookViewId="0">
      <selection activeCell="D47" sqref="D47"/>
    </sheetView>
  </sheetViews>
  <sheetFormatPr baseColWidth="10" defaultColWidth="11.42578125" defaultRowHeight="14.25" x14ac:dyDescent="0.2"/>
  <cols>
    <col min="1" max="1" width="6" style="1" customWidth="1"/>
    <col min="2" max="2" width="45.7109375" style="1" bestFit="1" customWidth="1"/>
    <col min="3" max="3" width="13" style="1" bestFit="1" customWidth="1"/>
    <col min="4" max="5" width="14.42578125" style="1" bestFit="1" customWidth="1"/>
    <col min="6" max="7" width="14.85546875" style="1" bestFit="1" customWidth="1"/>
    <col min="8" max="8" width="15.85546875" style="1" bestFit="1" customWidth="1"/>
    <col min="9" max="16384" width="11.42578125" style="1"/>
  </cols>
  <sheetData>
    <row r="1" spans="1:8" x14ac:dyDescent="0.2">
      <c r="A1" s="40" t="str">
        <f>CE!A1</f>
        <v>CUENTA PUBLICA 2024</v>
      </c>
      <c r="B1" s="41"/>
      <c r="C1" s="41"/>
      <c r="D1" s="41"/>
      <c r="E1" s="41"/>
      <c r="F1" s="41"/>
      <c r="G1" s="41"/>
      <c r="H1" s="41"/>
    </row>
    <row r="2" spans="1:8" x14ac:dyDescent="0.2">
      <c r="A2" s="41" t="s">
        <v>0</v>
      </c>
      <c r="B2" s="41"/>
      <c r="C2" s="41"/>
      <c r="D2" s="41"/>
      <c r="E2" s="41"/>
      <c r="F2" s="41"/>
      <c r="G2" s="41"/>
      <c r="H2" s="41"/>
    </row>
    <row r="3" spans="1:8" x14ac:dyDescent="0.2">
      <c r="A3" s="41" t="s">
        <v>4</v>
      </c>
      <c r="B3" s="41"/>
      <c r="C3" s="41"/>
      <c r="D3" s="41"/>
      <c r="E3" s="41"/>
      <c r="F3" s="41"/>
      <c r="G3" s="41"/>
      <c r="H3" s="41"/>
    </row>
    <row r="4" spans="1:8" x14ac:dyDescent="0.2">
      <c r="A4" s="41" t="s">
        <v>98</v>
      </c>
      <c r="B4" s="41"/>
      <c r="C4" s="41"/>
      <c r="D4" s="41"/>
      <c r="E4" s="41"/>
      <c r="F4" s="41"/>
      <c r="G4" s="41"/>
      <c r="H4" s="41"/>
    </row>
    <row r="5" spans="1:8" x14ac:dyDescent="0.2">
      <c r="A5" s="40" t="str">
        <f>EAEPE!A5</f>
        <v xml:space="preserve">  DEL 01 DE JULIO DE 2024 AL 30 DE SEPTIEMBRE DE 2024</v>
      </c>
      <c r="B5" s="41"/>
      <c r="C5" s="41"/>
      <c r="D5" s="41"/>
      <c r="E5" s="41"/>
      <c r="F5" s="41"/>
      <c r="G5" s="41"/>
      <c r="H5" s="41"/>
    </row>
    <row r="6" spans="1:8" x14ac:dyDescent="0.2">
      <c r="A6" s="42"/>
      <c r="B6" s="42"/>
      <c r="C6" s="42"/>
      <c r="D6" s="42"/>
      <c r="E6" s="42"/>
      <c r="F6" s="42"/>
      <c r="G6" s="42"/>
      <c r="H6" s="42"/>
    </row>
    <row r="7" spans="1:8" ht="12" customHeight="1" x14ac:dyDescent="0.2">
      <c r="A7" s="51" t="s">
        <v>6</v>
      </c>
      <c r="B7" s="52"/>
      <c r="C7" s="46" t="s">
        <v>7</v>
      </c>
      <c r="D7" s="47"/>
      <c r="E7" s="47"/>
      <c r="F7" s="47"/>
      <c r="G7" s="48"/>
      <c r="H7" s="43" t="s">
        <v>8</v>
      </c>
    </row>
    <row r="8" spans="1:8" ht="12" customHeight="1" x14ac:dyDescent="0.2">
      <c r="A8" s="53"/>
      <c r="B8" s="54"/>
      <c r="C8" s="43" t="s">
        <v>9</v>
      </c>
      <c r="D8" s="38" t="s">
        <v>10</v>
      </c>
      <c r="E8" s="43" t="s">
        <v>1</v>
      </c>
      <c r="F8" s="43" t="s">
        <v>2</v>
      </c>
      <c r="G8" s="43" t="s">
        <v>11</v>
      </c>
      <c r="H8" s="44"/>
    </row>
    <row r="9" spans="1:8" ht="12" customHeight="1" x14ac:dyDescent="0.2">
      <c r="A9" s="53"/>
      <c r="B9" s="54"/>
      <c r="C9" s="45"/>
      <c r="D9" s="39" t="s">
        <v>12</v>
      </c>
      <c r="E9" s="45"/>
      <c r="F9" s="45"/>
      <c r="G9" s="45"/>
      <c r="H9" s="45"/>
    </row>
    <row r="10" spans="1:8" ht="12" customHeight="1" x14ac:dyDescent="0.2">
      <c r="A10" s="55"/>
      <c r="B10" s="56"/>
      <c r="C10" s="6">
        <v>1</v>
      </c>
      <c r="D10" s="6">
        <v>2</v>
      </c>
      <c r="E10" s="6" t="s">
        <v>3</v>
      </c>
      <c r="F10" s="6">
        <v>4</v>
      </c>
      <c r="G10" s="6">
        <v>5</v>
      </c>
      <c r="H10" s="6" t="s">
        <v>13</v>
      </c>
    </row>
    <row r="11" spans="1:8" s="12" customFormat="1" ht="15" x14ac:dyDescent="0.25">
      <c r="A11" s="10" t="s">
        <v>99</v>
      </c>
      <c r="B11" s="26"/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</row>
    <row r="12" spans="1:8" x14ac:dyDescent="0.2">
      <c r="A12" s="19"/>
      <c r="B12" s="23" t="s">
        <v>100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2">
      <c r="A13" s="19"/>
      <c r="B13" s="23" t="s">
        <v>101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1:8" x14ac:dyDescent="0.2">
      <c r="A14" s="19"/>
      <c r="B14" s="23" t="s">
        <v>102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">
      <c r="A15" s="19"/>
      <c r="B15" s="23" t="s">
        <v>103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2">
      <c r="A16" s="19"/>
      <c r="B16" s="23" t="s">
        <v>104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2">
      <c r="A17" s="19"/>
      <c r="B17" s="23" t="s">
        <v>105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2">
      <c r="A18" s="19"/>
      <c r="B18" s="23" t="s">
        <v>106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2">
      <c r="A19" s="19"/>
      <c r="B19" s="23" t="s">
        <v>49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s="12" customFormat="1" ht="15" x14ac:dyDescent="0.25">
      <c r="A20" s="13" t="s">
        <v>107</v>
      </c>
      <c r="B20" s="27"/>
      <c r="C20" s="9">
        <f>SUM(C21:C27)</f>
        <v>710255811</v>
      </c>
      <c r="D20" s="9">
        <f t="shared" ref="D20:H20" si="0">SUM(D21:D27)</f>
        <v>37935730.110000014</v>
      </c>
      <c r="E20" s="9">
        <f t="shared" si="0"/>
        <v>748191541.11000001</v>
      </c>
      <c r="F20" s="9">
        <f t="shared" si="0"/>
        <v>679363945.49000001</v>
      </c>
      <c r="G20" s="9">
        <f t="shared" si="0"/>
        <v>679227982.82000005</v>
      </c>
      <c r="H20" s="9">
        <f t="shared" si="0"/>
        <v>68827595.620000005</v>
      </c>
    </row>
    <row r="21" spans="1:8" x14ac:dyDescent="0.2">
      <c r="A21" s="19"/>
      <c r="B21" s="23" t="s">
        <v>108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">
      <c r="A22" s="19"/>
      <c r="B22" s="23" t="s">
        <v>109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2">
      <c r="A23" s="19"/>
      <c r="B23" s="23" t="s">
        <v>110</v>
      </c>
      <c r="C23" s="5">
        <v>710255811</v>
      </c>
      <c r="D23" s="5">
        <v>37935730.110000014</v>
      </c>
      <c r="E23" s="5">
        <f>+C23+D23</f>
        <v>748191541.11000001</v>
      </c>
      <c r="F23" s="5">
        <v>679363945.49000001</v>
      </c>
      <c r="G23" s="5">
        <v>679227982.82000005</v>
      </c>
      <c r="H23" s="33">
        <f>+E23-F23</f>
        <v>68827595.620000005</v>
      </c>
    </row>
    <row r="24" spans="1:8" x14ac:dyDescent="0.2">
      <c r="A24" s="19"/>
      <c r="B24" s="23" t="s">
        <v>111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">
      <c r="A25" s="19"/>
      <c r="B25" s="23" t="s">
        <v>112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">
      <c r="A26" s="19"/>
      <c r="B26" s="23" t="s">
        <v>113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f t="shared" ref="H26:H27" si="1">+E26-F26</f>
        <v>0</v>
      </c>
    </row>
    <row r="27" spans="1:8" x14ac:dyDescent="0.2">
      <c r="A27" s="19"/>
      <c r="B27" s="23" t="s">
        <v>114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f t="shared" si="1"/>
        <v>0</v>
      </c>
    </row>
    <row r="28" spans="1:8" s="12" customFormat="1" ht="15" x14ac:dyDescent="0.25">
      <c r="A28" s="13" t="s">
        <v>115</v>
      </c>
      <c r="B28" s="27"/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</row>
    <row r="29" spans="1:8" x14ac:dyDescent="0.2">
      <c r="A29" s="19"/>
      <c r="B29" s="23" t="s">
        <v>116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">
      <c r="A30" s="19"/>
      <c r="B30" s="23" t="s">
        <v>117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2">
      <c r="A31" s="19"/>
      <c r="B31" s="23" t="s">
        <v>118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">
      <c r="A32" s="19"/>
      <c r="B32" s="23" t="s">
        <v>119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1:8" x14ac:dyDescent="0.2">
      <c r="A33" s="19"/>
      <c r="B33" s="23" t="s">
        <v>120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1:8" x14ac:dyDescent="0.2">
      <c r="A34" s="19"/>
      <c r="B34" s="23" t="s">
        <v>121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">
      <c r="A35" s="19"/>
      <c r="B35" s="23" t="s">
        <v>122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">
      <c r="A36" s="19"/>
      <c r="B36" s="23" t="s">
        <v>123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</row>
    <row r="37" spans="1:8" x14ac:dyDescent="0.2">
      <c r="A37" s="19"/>
      <c r="B37" s="23" t="s">
        <v>124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s="12" customFormat="1" ht="15" x14ac:dyDescent="0.25">
      <c r="A38" s="13" t="s">
        <v>125</v>
      </c>
      <c r="B38" s="27"/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</row>
    <row r="39" spans="1:8" x14ac:dyDescent="0.2">
      <c r="A39" s="19"/>
      <c r="B39" s="23" t="s">
        <v>126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1:8" x14ac:dyDescent="0.2">
      <c r="A40" s="19"/>
      <c r="B40" s="23" t="s">
        <v>127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1:8" x14ac:dyDescent="0.2">
      <c r="A41" s="19"/>
      <c r="B41" s="23" t="s">
        <v>128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</row>
    <row r="42" spans="1:8" x14ac:dyDescent="0.2">
      <c r="A42" s="24"/>
      <c r="B42" s="25" t="s">
        <v>129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 ht="20.100000000000001" customHeight="1" x14ac:dyDescent="0.2">
      <c r="A43" s="49" t="s">
        <v>20</v>
      </c>
      <c r="B43" s="57"/>
      <c r="C43" s="7">
        <f>+C38+C28+C20+C11</f>
        <v>710255811</v>
      </c>
      <c r="D43" s="7">
        <f t="shared" ref="D43:H43" si="2">+D38+D28+D20+D11</f>
        <v>37935730.110000014</v>
      </c>
      <c r="E43" s="7">
        <f t="shared" si="2"/>
        <v>748191541.11000001</v>
      </c>
      <c r="F43" s="7">
        <f t="shared" si="2"/>
        <v>679363945.49000001</v>
      </c>
      <c r="G43" s="7">
        <f t="shared" si="2"/>
        <v>679227982.82000005</v>
      </c>
      <c r="H43" s="7">
        <f t="shared" si="2"/>
        <v>68827595.620000005</v>
      </c>
    </row>
  </sheetData>
  <mergeCells count="14">
    <mergeCell ref="A43:B43"/>
    <mergeCell ref="A7:B10"/>
    <mergeCell ref="C7:G7"/>
    <mergeCell ref="H7:H9"/>
    <mergeCell ref="C8:C9"/>
    <mergeCell ref="E8:E9"/>
    <mergeCell ref="F8:F9"/>
    <mergeCell ref="G8:G9"/>
    <mergeCell ref="A6:H6"/>
    <mergeCell ref="A1:H1"/>
    <mergeCell ref="A2:H2"/>
    <mergeCell ref="A3:H3"/>
    <mergeCell ref="A4:H4"/>
    <mergeCell ref="A5:H5"/>
  </mergeCells>
  <pageMargins left="0.25" right="0.25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EAEPE</vt:lpstr>
      <vt:lpstr>CE</vt:lpstr>
      <vt:lpstr>C.C </vt:lpstr>
      <vt:lpstr>F.F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OPD</cp:lastModifiedBy>
  <cp:lastPrinted>2025-01-15T18:32:47Z</cp:lastPrinted>
  <dcterms:created xsi:type="dcterms:W3CDTF">2021-01-09T22:25:06Z</dcterms:created>
  <dcterms:modified xsi:type="dcterms:W3CDTF">2025-03-04T18:21:16Z</dcterms:modified>
</cp:coreProperties>
</file>