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D\Desktop\20244\2025\transparencia cp elia\"/>
    </mc:Choice>
  </mc:AlternateContent>
  <bookViews>
    <workbookView xWindow="0" yWindow="0" windowWidth="28800" windowHeight="11310" activeTab="3"/>
  </bookViews>
  <sheets>
    <sheet name="EAEPE" sheetId="3" r:id="rId1"/>
    <sheet name="CE" sheetId="5" r:id="rId2"/>
    <sheet name="C.C " sheetId="8" r:id="rId3"/>
    <sheet name="F.F " sheetId="12" r:id="rId4"/>
  </sheets>
  <calcPr calcId="162913"/>
</workbook>
</file>

<file path=xl/calcChain.xml><?xml version="1.0" encoding="utf-8"?>
<calcChain xmlns="http://schemas.openxmlformats.org/spreadsheetml/2006/main">
  <c r="A1" i="12" l="1"/>
  <c r="A1" i="8"/>
  <c r="A1" i="5"/>
  <c r="A5" i="12" l="1"/>
  <c r="H27" i="12"/>
  <c r="H26" i="12"/>
  <c r="G20" i="12"/>
  <c r="G43" i="12" s="1"/>
  <c r="F20" i="12"/>
  <c r="F43" i="12" s="1"/>
  <c r="D20" i="12"/>
  <c r="D43" i="12" s="1"/>
  <c r="C20" i="12"/>
  <c r="C43" i="12" s="1"/>
  <c r="A5" i="8"/>
  <c r="E80" i="8"/>
  <c r="H80" i="8" s="1"/>
  <c r="E76" i="8"/>
  <c r="E72" i="8"/>
  <c r="E69" i="8"/>
  <c r="E70" i="8"/>
  <c r="H70" i="8" s="1"/>
  <c r="E64" i="8"/>
  <c r="E61" i="8"/>
  <c r="E60" i="8"/>
  <c r="E57" i="8"/>
  <c r="E50" i="8"/>
  <c r="E48" i="8"/>
  <c r="E40" i="8"/>
  <c r="E34" i="8"/>
  <c r="E38" i="8"/>
  <c r="E30" i="8"/>
  <c r="D19" i="8"/>
  <c r="E27" i="8"/>
  <c r="E28" i="8"/>
  <c r="E16" i="8"/>
  <c r="E18" i="8"/>
  <c r="H18" i="8" s="1"/>
  <c r="F11" i="8"/>
  <c r="E82" i="8"/>
  <c r="H82" i="8" s="1"/>
  <c r="E81" i="8"/>
  <c r="H81" i="8" s="1"/>
  <c r="E79" i="8"/>
  <c r="H79" i="8" s="1"/>
  <c r="E78" i="8"/>
  <c r="H78" i="8" s="1"/>
  <c r="E77" i="8"/>
  <c r="H77" i="8" s="1"/>
  <c r="E74" i="8"/>
  <c r="H74" i="8" s="1"/>
  <c r="E73" i="8"/>
  <c r="H73" i="8" s="1"/>
  <c r="E68" i="8"/>
  <c r="E67" i="8"/>
  <c r="H67" i="8" s="1"/>
  <c r="E66" i="8"/>
  <c r="H66" i="8" s="1"/>
  <c r="E65" i="8"/>
  <c r="H65" i="8" s="1"/>
  <c r="E63" i="8"/>
  <c r="E62" i="8"/>
  <c r="E58" i="8"/>
  <c r="E56" i="8"/>
  <c r="H56" i="8" s="1"/>
  <c r="E55" i="8"/>
  <c r="H55" i="8" s="1"/>
  <c r="E54" i="8"/>
  <c r="H54" i="8" s="1"/>
  <c r="E53" i="8"/>
  <c r="H53" i="8" s="1"/>
  <c r="E52" i="8"/>
  <c r="H52" i="8" s="1"/>
  <c r="E51" i="8"/>
  <c r="H51" i="8" s="1"/>
  <c r="C49" i="8"/>
  <c r="E47" i="8"/>
  <c r="H47" i="8" s="1"/>
  <c r="E46" i="8"/>
  <c r="H46" i="8" s="1"/>
  <c r="E45" i="8"/>
  <c r="H45" i="8" s="1"/>
  <c r="E44" i="8"/>
  <c r="E43" i="8"/>
  <c r="H43" i="8" s="1"/>
  <c r="E42" i="8"/>
  <c r="H42" i="8" s="1"/>
  <c r="E41" i="8"/>
  <c r="H41" i="8" s="1"/>
  <c r="E37" i="8"/>
  <c r="E36" i="8"/>
  <c r="E35" i="8"/>
  <c r="H35" i="8" s="1"/>
  <c r="E33" i="8"/>
  <c r="H33" i="8" s="1"/>
  <c r="E32" i="8"/>
  <c r="H32" i="8" s="1"/>
  <c r="E31" i="8"/>
  <c r="H31" i="8" s="1"/>
  <c r="E26" i="8"/>
  <c r="H26" i="8" s="1"/>
  <c r="E25" i="8"/>
  <c r="H25" i="8" s="1"/>
  <c r="E24" i="8"/>
  <c r="E23" i="8"/>
  <c r="H23" i="8" s="1"/>
  <c r="E22" i="8"/>
  <c r="H22" i="8" s="1"/>
  <c r="E21" i="8"/>
  <c r="H21" i="8" s="1"/>
  <c r="E17" i="8"/>
  <c r="E15" i="8"/>
  <c r="H15" i="8" s="1"/>
  <c r="E14" i="8"/>
  <c r="H14" i="8" s="1"/>
  <c r="E13" i="8"/>
  <c r="H13" i="8" s="1"/>
  <c r="E23" i="12" l="1"/>
  <c r="H23" i="12" s="1"/>
  <c r="H20" i="12" s="1"/>
  <c r="H43" i="12" s="1"/>
  <c r="E20" i="12"/>
  <c r="E43" i="12" s="1"/>
  <c r="H76" i="8"/>
  <c r="H72" i="8"/>
  <c r="H68" i="8"/>
  <c r="H69" i="8"/>
  <c r="H64" i="8"/>
  <c r="H62" i="8"/>
  <c r="F59" i="8"/>
  <c r="H61" i="8"/>
  <c r="G59" i="8"/>
  <c r="H58" i="8"/>
  <c r="H57" i="8"/>
  <c r="F49" i="8"/>
  <c r="G49" i="8"/>
  <c r="H48" i="8"/>
  <c r="F39" i="8"/>
  <c r="H44" i="8"/>
  <c r="G39" i="8"/>
  <c r="H37" i="8"/>
  <c r="H36" i="8"/>
  <c r="H38" i="8"/>
  <c r="H34" i="8"/>
  <c r="F29" i="8"/>
  <c r="G29" i="8"/>
  <c r="H28" i="8"/>
  <c r="F19" i="8"/>
  <c r="H24" i="8"/>
  <c r="H27" i="8"/>
  <c r="G19" i="8"/>
  <c r="H17" i="8"/>
  <c r="H16" i="8"/>
  <c r="G11" i="8"/>
  <c r="E59" i="8"/>
  <c r="D59" i="8"/>
  <c r="C59" i="8"/>
  <c r="E49" i="8"/>
  <c r="D49" i="8"/>
  <c r="E39" i="8"/>
  <c r="D39" i="8"/>
  <c r="C39" i="8"/>
  <c r="E29" i="8"/>
  <c r="D29" i="8"/>
  <c r="C29" i="8"/>
  <c r="C19" i="8"/>
  <c r="E20" i="8"/>
  <c r="E19" i="8" s="1"/>
  <c r="C11" i="8"/>
  <c r="D11" i="8"/>
  <c r="E12" i="8"/>
  <c r="H30" i="8"/>
  <c r="H40" i="8"/>
  <c r="H50" i="8"/>
  <c r="H60" i="8"/>
  <c r="H29" i="8" l="1"/>
  <c r="H20" i="8"/>
  <c r="H59" i="8"/>
  <c r="F83" i="8"/>
  <c r="G83" i="8"/>
  <c r="H49" i="8"/>
  <c r="H39" i="8"/>
  <c r="H19" i="8"/>
  <c r="D83" i="8"/>
  <c r="C83" i="8"/>
  <c r="E11" i="8"/>
  <c r="E83" i="8" s="1"/>
  <c r="H12" i="8"/>
  <c r="H11" i="8" s="1"/>
  <c r="H83" i="8" l="1"/>
  <c r="A5" i="5" l="1"/>
  <c r="C16" i="5" l="1"/>
  <c r="D12" i="5"/>
  <c r="E16" i="5"/>
  <c r="F16" i="5"/>
  <c r="B16" i="5"/>
  <c r="F18" i="3"/>
  <c r="E18" i="3"/>
  <c r="C18" i="3"/>
  <c r="B18" i="3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D11" i="5" l="1"/>
  <c r="D16" i="5" s="1"/>
  <c r="G12" i="5"/>
  <c r="G18" i="3"/>
  <c r="D18" i="3"/>
  <c r="G11" i="5" l="1"/>
  <c r="G16" i="5"/>
</calcChain>
</file>

<file path=xl/sharedStrings.xml><?xml version="1.0" encoding="utf-8"?>
<sst xmlns="http://schemas.openxmlformats.org/spreadsheetml/2006/main" count="178" uniqueCount="133">
  <si>
    <t>OPD SALUD DE TLAXCALA</t>
  </si>
  <si>
    <t>MODIFICADO</t>
  </si>
  <si>
    <t>DEVENGADO</t>
  </si>
  <si>
    <t>3 = (1 + 2)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</si>
  <si>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</si>
  <si>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</si>
  <si>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</si>
  <si>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</si>
  <si>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</si>
  <si>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</si>
  <si>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</si>
  <si>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</si>
  <si>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</si>
  <si>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</si>
  <si>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</si>
  <si>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</si>
  <si>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</si>
  <si>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</si>
  <si>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</si>
  <si>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</si>
  <si>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</si>
  <si>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</si>
  <si>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</si>
  <si>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</si>
  <si>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</si>
  <si>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</si>
  <si>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</si>
  <si>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</si>
  <si>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</si>
  <si>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</si>
  <si>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</si>
  <si>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</si>
  <si>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</si>
  <si>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</si>
  <si>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</si>
  <si>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</si>
  <si>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</si>
  <si>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</si>
  <si>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</si>
  <si>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</si>
  <si>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</si>
  <si>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</si>
  <si>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</si>
  <si>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</si>
  <si>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</si>
  <si>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</si>
  <si>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</si>
  <si>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</si>
  <si>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</si>
  <si>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</si>
  <si>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</si>
  <si>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</si>
  <si>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</si>
  <si>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</si>
  <si>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</si>
  <si>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</si>
  <si>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</si>
  <si>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</si>
  <si>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</si>
  <si>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</si>
  <si>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</si>
  <si>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</si>
  <si>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</si>
  <si>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</si>
  <si>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</si>
  <si>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</si>
  <si>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</si>
  <si>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</si>
  <si>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</si>
  <si>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</si>
  <si>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</si>
  <si>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</si>
  <si>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</si>
  <si>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</si>
  <si>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</si>
  <si>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</si>
  <si>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</si>
  <si>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</si>
  <si>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</si>
  <si>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</si>
  <si>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</si>
  <si>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</si>
  <si>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</si>
  <si>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</si>
  <si>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</si>
  <si>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</si>
  <si>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</si>
  <si>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</si>
  <si>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</si>
  <si>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</si>
  <si>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</si>
  <si>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</si>
  <si>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</si>
  <si>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</si>
  <si>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ECONOMICA (POR TIPO DE GASTO)</t>
  </si>
  <si>
    <t>GASTO CORRIENTE</t>
  </si>
  <si>
    <t>GASTO DE CAPITAL</t>
  </si>
  <si>
    <t>AMORTIZACIÓN DE LA DEUDA Y DISMINUCIÓN DE PASIVOS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</si>
  <si>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</si>
  <si>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</si>
  <si>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</si>
  <si>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</si>
  <si>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</si>
  <si>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</si>
  <si>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</si>
  <si>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</si>
  <si>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</si>
  <si>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</si>
  <si>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</si>
  <si>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</si>
  <si>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</si>
  <si>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</si>
  <si>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</si>
  <si>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</si>
  <si>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</si>
  <si>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</si>
  <si>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</si>
  <si>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</si>
  <si>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</si>
  <si>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</si>
  <si>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</si>
  <si>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</si>
  <si>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</si>
  <si>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</si>
  <si>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</si>
  <si>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</si>
  <si>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</si>
  <si>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</si>
  <si>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</si>
  <si>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</si>
  <si>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DIRECCIÓN DE ASUNTOS JURÍDICOS</t>
  </si>
  <si>
    <t>CUENTA PUBLICA 2024</t>
  </si>
  <si>
    <t xml:space="preserve"> DEL 01 DE ABRIL DE 2024 AL 30 DE JUNIO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</si>
</sst>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164" fontId="26" fillId="0" borderId="0"/>
    <xf numFmtId="43" fontId="1" fillId="0" borderId="0" applyFont="0" applyFill="0" applyBorder="0" applyAlignment="0" applyProtection="0"/>
    <xf numFmtId="0" fontId="1" fillId="0" borderId="0"/>
    <xf numFmtId="43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1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58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wrapText="1"/>
    </xf>
    <xf numFmtId="0" fontId="22" fillId="0" borderId="12" xfId="0" applyFont="1" applyBorder="1" applyAlignment="1">
      <alignment horizontal="right" wrapText="1"/>
    </xf>
    <xf numFmtId="0" fontId="21" fillId="0" borderId="10" xfId="0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wrapText="1"/>
    </xf>
    <xf numFmtId="3" fontId="24" fillId="0" borderId="12" xfId="0" applyNumberFormat="1" applyFont="1" applyBorder="1" applyAlignment="1">
      <alignment horizontal="right" wrapText="1"/>
    </xf>
    <xf numFmtId="0" fontId="24" fillId="0" borderId="18" xfId="0" applyFont="1" applyBorder="1"/>
    <xf numFmtId="0" fontId="24" fillId="0" borderId="19" xfId="0" applyFont="1" applyBorder="1" applyAlignment="1">
      <alignment wrapText="1"/>
    </xf>
    <xf numFmtId="0" fontId="25" fillId="0" borderId="0" xfId="0" applyFont="1"/>
    <xf numFmtId="0" fontId="24" fillId="0" borderId="20" xfId="0" applyFont="1" applyBorder="1"/>
    <xf numFmtId="0" fontId="22" fillId="0" borderId="21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4" fillId="0" borderId="12" xfId="0" applyFont="1" applyBorder="1" applyAlignment="1">
      <alignment horizontal="right" wrapText="1"/>
    </xf>
    <xf numFmtId="0" fontId="24" fillId="0" borderId="22" xfId="0" applyFont="1" applyBorder="1"/>
    <xf numFmtId="0" fontId="22" fillId="0" borderId="23" xfId="0" applyFont="1" applyBorder="1" applyAlignment="1">
      <alignment wrapText="1"/>
    </xf>
    <xf numFmtId="0" fontId="22" fillId="0" borderId="20" xfId="0" applyFont="1" applyBorder="1"/>
    <xf numFmtId="3" fontId="24" fillId="0" borderId="24" xfId="0" applyNumberFormat="1" applyFont="1" applyBorder="1" applyAlignment="1">
      <alignment horizontal="right" wrapText="1"/>
    </xf>
    <xf numFmtId="3" fontId="24" fillId="0" borderId="25" xfId="0" applyNumberFormat="1" applyFont="1" applyBorder="1" applyAlignment="1">
      <alignment horizontal="right" wrapText="1"/>
    </xf>
    <xf numFmtId="3" fontId="24" fillId="0" borderId="26" xfId="0" applyNumberFormat="1" applyFont="1" applyBorder="1" applyAlignment="1">
      <alignment horizontal="right" wrapText="1"/>
    </xf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4" fillId="0" borderId="19" xfId="0" applyFont="1" applyBorder="1"/>
    <xf numFmtId="0" fontId="24" fillId="0" borderId="21" xfId="0" applyFont="1" applyBorder="1"/>
    <xf numFmtId="43" fontId="27" fillId="0" borderId="0" xfId="1" applyFont="1"/>
    <xf numFmtId="43" fontId="32" fillId="0" borderId="0" xfId="1" applyFont="1"/>
    <xf numFmtId="43" fontId="28" fillId="0" borderId="0" xfId="1" applyFont="1"/>
    <xf numFmtId="43" fontId="33" fillId="0" borderId="0" xfId="1" applyFont="1"/>
    <xf numFmtId="4" fontId="24" fillId="0" borderId="25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3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right" vertical="center" wrapText="1"/>
    </xf>
  </cellXfs>
  <cellStyles count="71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56"/>
    <cellStyle name="60% - Énfasis2" xfId="26" builtinId="36" customBuiltin="1"/>
    <cellStyle name="60% - Énfasis2 2" xfId="57"/>
    <cellStyle name="60% - Énfasis3" xfId="30" builtinId="40" customBuiltin="1"/>
    <cellStyle name="60% - Énfasis3 2" xfId="58"/>
    <cellStyle name="60% - Énfasis4" xfId="34" builtinId="44" customBuiltin="1"/>
    <cellStyle name="60% - Énfasis4 2" xfId="59"/>
    <cellStyle name="60% - Énfasis5" xfId="38" builtinId="48" customBuiltin="1"/>
    <cellStyle name="60% - Énfasis5 2" xfId="60"/>
    <cellStyle name="60% - Énfasis6" xfId="42" builtinId="52" customBuiltin="1"/>
    <cellStyle name="60% - Énfasis6 2" xfId="6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/>
    <cellStyle name="Millares 2 2" xfId="52"/>
    <cellStyle name="Millares 2 2 2" xfId="68"/>
    <cellStyle name="Millares 2 3" xfId="54"/>
    <cellStyle name="Millares 2 3 2" xfId="70"/>
    <cellStyle name="Millares 2 4" xfId="64"/>
    <cellStyle name="Millares 3" xfId="49"/>
    <cellStyle name="Millares 3 2" xfId="66"/>
    <cellStyle name="Millares 4" xfId="51"/>
    <cellStyle name="Millares 4 2" xfId="67"/>
    <cellStyle name="Millares 5" xfId="53"/>
    <cellStyle name="Millares 5 2" xfId="69"/>
    <cellStyle name="Millares 6" xfId="45"/>
    <cellStyle name="Millares 6 2" xfId="63"/>
    <cellStyle name="Millares 7" xfId="62"/>
    <cellStyle name="Moneda 2" xfId="48"/>
    <cellStyle name="Moneda 2 2" xfId="65"/>
    <cellStyle name="Neutral" xfId="9" builtinId="28" customBuiltin="1"/>
    <cellStyle name="Neutral 2" xfId="55"/>
    <cellStyle name="Normal" xfId="0" builtinId="0"/>
    <cellStyle name="Normal 2" xfId="43"/>
    <cellStyle name="Normal 2 2" xfId="50"/>
    <cellStyle name="Normal 9" xfId="46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zoomScale="145" zoomScaleNormal="145" workbookViewId="0">
      <selection activeCell="B24" sqref="B24"/>
    </sheetView>
  </sheetViews>
  <sheetFormatPr baseColWidth="10" defaultColWidth="11.42578125" defaultRowHeight="14.25" x14ac:dyDescent="0.2"/>
  <cols>
    <col min="1" max="1" width="45.7109375" style="1" bestFit="1" customWidth="1"/>
    <col min="2" max="3" width="13" style="1" bestFit="1" customWidth="1"/>
    <col min="4" max="4" width="18.5703125" style="1" bestFit="1" customWidth="1"/>
    <col min="5" max="5" width="14.28515625" style="1" bestFit="1" customWidth="1"/>
    <col min="6" max="6" width="13.28515625" style="1" bestFit="1" customWidth="1"/>
    <col min="7" max="7" width="15.140625" style="1" customWidth="1"/>
    <col min="8" max="16384" width="11.42578125" style="1"/>
  </cols>
  <sheetData>
    <row r="1" spans="1:7" x14ac:dyDescent="0.2">
      <c r="A1" s="40" t="s">
        <v>131</v>
      </c>
      <c r="B1" s="41"/>
      <c r="C1" s="41"/>
      <c r="D1" s="41"/>
      <c r="E1" s="41"/>
      <c r="F1" s="41"/>
      <c r="G1" s="41"/>
    </row>
    <row r="2" spans="1:7" x14ac:dyDescent="0.2">
      <c r="A2" s="41" t="s">
        <v>0</v>
      </c>
      <c r="B2" s="41"/>
      <c r="C2" s="41"/>
      <c r="D2" s="41"/>
      <c r="E2" s="41"/>
      <c r="F2" s="41"/>
      <c r="G2" s="41"/>
    </row>
    <row r="3" spans="1:7" x14ac:dyDescent="0.2">
      <c r="A3" s="41" t="s">
        <v>4</v>
      </c>
      <c r="B3" s="41"/>
      <c r="C3" s="41"/>
      <c r="D3" s="41"/>
      <c r="E3" s="41"/>
      <c r="F3" s="41"/>
      <c r="G3" s="41"/>
    </row>
    <row r="4" spans="1:7" x14ac:dyDescent="0.2">
      <c r="A4" s="41" t="s">
        <v>5</v>
      </c>
      <c r="B4" s="41"/>
      <c r="C4" s="41"/>
      <c r="D4" s="41"/>
      <c r="E4" s="41"/>
      <c r="F4" s="41"/>
      <c r="G4" s="41"/>
    </row>
    <row r="5" spans="1:7" x14ac:dyDescent="0.2">
      <c r="A5" s="40" t="s">
        <v>132</v>
      </c>
      <c r="B5" s="41"/>
      <c r="C5" s="41"/>
      <c r="D5" s="41"/>
      <c r="E5" s="41"/>
      <c r="F5" s="41"/>
      <c r="G5" s="41"/>
    </row>
    <row r="6" spans="1:7" x14ac:dyDescent="0.2">
      <c r="A6" s="42"/>
      <c r="B6" s="42"/>
      <c r="C6" s="42"/>
      <c r="D6" s="42"/>
      <c r="E6" s="42"/>
      <c r="F6" s="42"/>
      <c r="G6" s="42"/>
    </row>
    <row r="7" spans="1:7" x14ac:dyDescent="0.2">
      <c r="A7" s="43" t="s">
        <v>6</v>
      </c>
      <c r="B7" s="46" t="s">
        <v>7</v>
      </c>
      <c r="C7" s="47"/>
      <c r="D7" s="47"/>
      <c r="E7" s="47"/>
      <c r="F7" s="48"/>
      <c r="G7" s="43" t="s">
        <v>8</v>
      </c>
    </row>
    <row r="8" spans="1:7" x14ac:dyDescent="0.2">
      <c r="A8" s="44"/>
      <c r="B8" s="43" t="s">
        <v>9</v>
      </c>
      <c r="C8" s="34" t="s">
        <v>10</v>
      </c>
      <c r="D8" s="43" t="s">
        <v>1</v>
      </c>
      <c r="E8" s="43" t="s">
        <v>2</v>
      </c>
      <c r="F8" s="43" t="s">
        <v>11</v>
      </c>
      <c r="G8" s="44"/>
    </row>
    <row r="9" spans="1:7" x14ac:dyDescent="0.2">
      <c r="A9" s="44"/>
      <c r="B9" s="45"/>
      <c r="C9" s="35" t="s">
        <v>12</v>
      </c>
      <c r="D9" s="45"/>
      <c r="E9" s="45"/>
      <c r="F9" s="45"/>
      <c r="G9" s="45"/>
    </row>
    <row r="10" spans="1:7" x14ac:dyDescent="0.2">
      <c r="A10" s="45"/>
      <c r="B10" s="6">
        <v>1</v>
      </c>
      <c r="C10" s="6">
        <v>2</v>
      </c>
      <c r="D10" s="6" t="s">
        <v>3</v>
      </c>
      <c r="E10" s="6">
        <v>4</v>
      </c>
      <c r="F10" s="6">
        <v>5</v>
      </c>
      <c r="G10" s="6" t="s">
        <v>13</v>
      </c>
    </row>
    <row r="11" spans="1:7" x14ac:dyDescent="0.2">
      <c r="A11" s="2" t="s">
        <v>14</v>
      </c>
      <c r="B11" s="5">
        <v>24024914</v>
      </c>
      <c r="C11" s="5">
        <v>-819154.38000000012</v>
      </c>
      <c r="D11" s="5">
        <f>+B11+C11</f>
        <v>23205759.620000001</v>
      </c>
      <c r="E11" s="5">
        <v>13382772.390000001</v>
      </c>
      <c r="F11" s="33">
        <v>13386746.99</v>
      </c>
      <c r="G11" s="5">
        <f>+D11-E11</f>
        <v>9822987.2300000004</v>
      </c>
    </row>
    <row r="12" spans="1:7" x14ac:dyDescent="0.2">
      <c r="A12" s="2" t="s">
        <v>15</v>
      </c>
      <c r="B12" s="5">
        <v>36389867</v>
      </c>
      <c r="C12" s="5">
        <v>570690.16999999993</v>
      </c>
      <c r="D12" s="5">
        <f t="shared" ref="D12:D17" si="0">+B12+C12</f>
        <v>36960557.170000002</v>
      </c>
      <c r="E12" s="5">
        <v>18177408.5</v>
      </c>
      <c r="F12" s="33">
        <v>18191825.600000001</v>
      </c>
      <c r="G12" s="5">
        <f t="shared" ref="G12:G17" si="1">+D12-E12</f>
        <v>18783148.670000002</v>
      </c>
    </row>
    <row r="13" spans="1:7" x14ac:dyDescent="0.2">
      <c r="A13" s="2" t="s">
        <v>16</v>
      </c>
      <c r="B13" s="5">
        <v>487139776</v>
      </c>
      <c r="C13" s="5">
        <v>28461389.389999986</v>
      </c>
      <c r="D13" s="5">
        <f t="shared" si="0"/>
        <v>515601165.38999999</v>
      </c>
      <c r="E13" s="5">
        <v>395713044.69999999</v>
      </c>
      <c r="F13" s="33">
        <v>396355834.89999998</v>
      </c>
      <c r="G13" s="5">
        <f t="shared" si="1"/>
        <v>119888120.69</v>
      </c>
    </row>
    <row r="14" spans="1:7" x14ac:dyDescent="0.2">
      <c r="A14" s="2" t="s">
        <v>17</v>
      </c>
      <c r="B14" s="5">
        <v>182564475</v>
      </c>
      <c r="C14" s="5">
        <v>30710544.500000004</v>
      </c>
      <c r="D14" s="5">
        <f t="shared" si="0"/>
        <v>213275019.5</v>
      </c>
      <c r="E14" s="5">
        <v>204340181</v>
      </c>
      <c r="F14" s="33">
        <v>204873604.59999999</v>
      </c>
      <c r="G14" s="5">
        <f t="shared" si="1"/>
        <v>8934838.5</v>
      </c>
    </row>
    <row r="15" spans="1:7" x14ac:dyDescent="0.2">
      <c r="A15" s="2" t="s">
        <v>18</v>
      </c>
      <c r="B15" s="5">
        <v>12585457</v>
      </c>
      <c r="C15" s="5">
        <v>-3666781.4400000004</v>
      </c>
      <c r="D15" s="5">
        <f t="shared" si="0"/>
        <v>8918675.5599999987</v>
      </c>
      <c r="E15" s="5">
        <v>7296056.7699999996</v>
      </c>
      <c r="F15" s="33">
        <v>7300665.3300000001</v>
      </c>
      <c r="G15" s="5">
        <f t="shared" si="1"/>
        <v>1622618.7899999991</v>
      </c>
    </row>
    <row r="16" spans="1:7" ht="22.5" x14ac:dyDescent="0.2">
      <c r="A16" s="2" t="s">
        <v>19</v>
      </c>
      <c r="B16" s="5">
        <v>41060121</v>
      </c>
      <c r="C16" s="5">
        <v>-13388453.639999999</v>
      </c>
      <c r="D16" s="5">
        <f t="shared" si="0"/>
        <v>27671667.359999999</v>
      </c>
      <c r="E16" s="5">
        <v>22007567.350000001</v>
      </c>
      <c r="F16" s="33">
        <v>22029525.050000001</v>
      </c>
      <c r="G16" s="5">
        <f t="shared" si="1"/>
        <v>5664100.0099999979</v>
      </c>
    </row>
    <row r="17" spans="1:7" x14ac:dyDescent="0.2">
      <c r="A17" s="2" t="s">
        <v>130</v>
      </c>
      <c r="B17" s="5">
        <v>1712391</v>
      </c>
      <c r="C17" s="5">
        <v>-38962.679999999978</v>
      </c>
      <c r="D17" s="5">
        <f t="shared" si="0"/>
        <v>1673428.32</v>
      </c>
      <c r="E17" s="5">
        <v>1426151.88</v>
      </c>
      <c r="F17" s="33">
        <v>1427024.18</v>
      </c>
      <c r="G17" s="5">
        <f t="shared" si="1"/>
        <v>247276.44000000018</v>
      </c>
    </row>
    <row r="18" spans="1:7" x14ac:dyDescent="0.2">
      <c r="A18" s="4" t="s">
        <v>20</v>
      </c>
      <c r="B18" s="7">
        <f>SUM(B11:B17)</f>
        <v>785477001</v>
      </c>
      <c r="C18" s="7">
        <f t="shared" ref="C18" si="2">SUM(C11:C17)</f>
        <v>41829271.919999994</v>
      </c>
      <c r="D18" s="7">
        <f t="shared" ref="D18" si="3">SUM(D11:D17)</f>
        <v>827306272.91999996</v>
      </c>
      <c r="E18" s="7">
        <f t="shared" ref="E18" si="4">SUM(E11:E17)</f>
        <v>662343182.58999991</v>
      </c>
      <c r="F18" s="7">
        <f t="shared" ref="F18" si="5">SUM(F11:F17)</f>
        <v>663565226.64999998</v>
      </c>
      <c r="G18" s="7">
        <f t="shared" ref="G18" si="6">SUM(G11:G17)</f>
        <v>164963090.32999998</v>
      </c>
    </row>
  </sheetData>
  <mergeCells count="13">
    <mergeCell ref="A6:G6"/>
    <mergeCell ref="A7:A10"/>
    <mergeCell ref="B7:F7"/>
    <mergeCell ref="G7:G9"/>
    <mergeCell ref="B8:B9"/>
    <mergeCell ref="D8:D9"/>
    <mergeCell ref="E8:E9"/>
    <mergeCell ref="F8:F9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="115" zoomScaleNormal="115" workbookViewId="0">
      <selection activeCell="A2" sqref="A2:G2"/>
    </sheetView>
  </sheetViews>
  <sheetFormatPr baseColWidth="10" defaultColWidth="11.42578125" defaultRowHeight="14.25" x14ac:dyDescent="0.2"/>
  <cols>
    <col min="1" max="1" width="38.5703125" style="1" bestFit="1" customWidth="1"/>
    <col min="2" max="2" width="13" style="1" bestFit="1" customWidth="1"/>
    <col min="3" max="3" width="16.140625" style="1" customWidth="1"/>
    <col min="4" max="4" width="13" style="1" bestFit="1" customWidth="1"/>
    <col min="5" max="5" width="14.85546875" style="1" bestFit="1" customWidth="1"/>
    <col min="6" max="6" width="15.140625" style="1" customWidth="1"/>
    <col min="7" max="7" width="14.85546875" style="1" customWidth="1"/>
    <col min="8" max="8" width="11.42578125" style="1"/>
    <col min="9" max="9" width="13.140625" style="1" bestFit="1" customWidth="1"/>
    <col min="10" max="16384" width="11.42578125" style="1"/>
  </cols>
  <sheetData>
    <row r="1" spans="1:7" x14ac:dyDescent="0.2">
      <c r="A1" s="40" t="str">
        <f>EAEPE!A1</f>
        <v>CUENTA PUBLICA 2024</v>
      </c>
      <c r="B1" s="41"/>
      <c r="C1" s="41"/>
      <c r="D1" s="41"/>
      <c r="E1" s="41"/>
      <c r="F1" s="41"/>
      <c r="G1" s="41"/>
    </row>
    <row r="2" spans="1:7" x14ac:dyDescent="0.2">
      <c r="A2" s="41" t="s">
        <v>0</v>
      </c>
      <c r="B2" s="41"/>
      <c r="C2" s="41"/>
      <c r="D2" s="41"/>
      <c r="E2" s="41"/>
      <c r="F2" s="41"/>
      <c r="G2" s="41"/>
    </row>
    <row r="3" spans="1:7" x14ac:dyDescent="0.2">
      <c r="A3" s="41" t="s">
        <v>4</v>
      </c>
      <c r="B3" s="41"/>
      <c r="C3" s="41"/>
      <c r="D3" s="41"/>
      <c r="E3" s="41"/>
      <c r="F3" s="41"/>
      <c r="G3" s="41"/>
    </row>
    <row r="4" spans="1:7" x14ac:dyDescent="0.2">
      <c r="A4" s="41" t="s">
        <v>94</v>
      </c>
      <c r="B4" s="41"/>
      <c r="C4" s="41"/>
      <c r="D4" s="41"/>
      <c r="E4" s="41"/>
      <c r="F4" s="41"/>
      <c r="G4" s="41"/>
    </row>
    <row r="5" spans="1:7" x14ac:dyDescent="0.2">
      <c r="A5" s="40" t="str">
        <f>EAEPE!A5</f>
        <v xml:space="preserve"> DEL 01 DE ABRIL DE 2024 AL 30 DE JUNIO  DE 2024</v>
      </c>
      <c r="B5" s="41"/>
      <c r="C5" s="41"/>
      <c r="D5" s="41"/>
      <c r="E5" s="41"/>
      <c r="F5" s="41"/>
      <c r="G5" s="41"/>
    </row>
    <row r="6" spans="1:7" x14ac:dyDescent="0.2">
      <c r="A6" s="42"/>
      <c r="B6" s="42"/>
      <c r="C6" s="42"/>
      <c r="D6" s="42"/>
      <c r="E6" s="42"/>
      <c r="F6" s="42"/>
      <c r="G6" s="42"/>
    </row>
    <row r="7" spans="1:7" x14ac:dyDescent="0.2">
      <c r="A7" s="43" t="s">
        <v>6</v>
      </c>
      <c r="B7" s="46" t="s">
        <v>7</v>
      </c>
      <c r="C7" s="47"/>
      <c r="D7" s="47"/>
      <c r="E7" s="47"/>
      <c r="F7" s="48"/>
      <c r="G7" s="43" t="s">
        <v>8</v>
      </c>
    </row>
    <row r="8" spans="1:7" x14ac:dyDescent="0.2">
      <c r="A8" s="44"/>
      <c r="B8" s="43" t="s">
        <v>9</v>
      </c>
      <c r="C8" s="36" t="s">
        <v>10</v>
      </c>
      <c r="D8" s="43" t="s">
        <v>1</v>
      </c>
      <c r="E8" s="43" t="s">
        <v>2</v>
      </c>
      <c r="F8" s="43" t="s">
        <v>11</v>
      </c>
      <c r="G8" s="44"/>
    </row>
    <row r="9" spans="1:7" x14ac:dyDescent="0.2">
      <c r="A9" s="44"/>
      <c r="B9" s="45"/>
      <c r="C9" s="37" t="s">
        <v>12</v>
      </c>
      <c r="D9" s="45"/>
      <c r="E9" s="45"/>
      <c r="F9" s="45"/>
      <c r="G9" s="45"/>
    </row>
    <row r="10" spans="1:7" x14ac:dyDescent="0.2">
      <c r="A10" s="45"/>
      <c r="B10" s="6">
        <v>1</v>
      </c>
      <c r="C10" s="6">
        <v>2</v>
      </c>
      <c r="D10" s="6" t="s">
        <v>3</v>
      </c>
      <c r="E10" s="6">
        <v>4</v>
      </c>
      <c r="F10" s="6">
        <v>5</v>
      </c>
      <c r="G10" s="6" t="s">
        <v>13</v>
      </c>
    </row>
    <row r="11" spans="1:7" x14ac:dyDescent="0.2">
      <c r="A11" s="8" t="s">
        <v>95</v>
      </c>
      <c r="B11" s="5">
        <v>776132757</v>
      </c>
      <c r="C11" s="5">
        <v>40444188.409999974</v>
      </c>
      <c r="D11" s="5">
        <f>+B11+C11</f>
        <v>816576945.40999997</v>
      </c>
      <c r="E11" s="5">
        <v>662343182.57999682</v>
      </c>
      <c r="F11" s="5">
        <v>663565226.66999674</v>
      </c>
      <c r="G11" s="5">
        <f>+D11-E11</f>
        <v>154233762.83000314</v>
      </c>
    </row>
    <row r="12" spans="1:7" x14ac:dyDescent="0.2">
      <c r="A12" s="8" t="s">
        <v>96</v>
      </c>
      <c r="B12" s="5">
        <v>9344244</v>
      </c>
      <c r="C12" s="5">
        <v>1385083.5499999998</v>
      </c>
      <c r="D12" s="5">
        <f>+B12+C12</f>
        <v>10729327.550000001</v>
      </c>
      <c r="E12" s="5">
        <v>0</v>
      </c>
      <c r="F12" s="5">
        <v>0</v>
      </c>
      <c r="G12" s="5">
        <f>+D12-E12</f>
        <v>10729327.550000001</v>
      </c>
    </row>
    <row r="13" spans="1:7" ht="22.5" x14ac:dyDescent="0.2">
      <c r="A13" s="8" t="s">
        <v>97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">
      <c r="A14" s="8" t="s">
        <v>55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">
      <c r="A15" s="8" t="s">
        <v>83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x14ac:dyDescent="0.2">
      <c r="A16" s="4" t="s">
        <v>20</v>
      </c>
      <c r="B16" s="7">
        <f>SUM(B11:B15)</f>
        <v>785477001</v>
      </c>
      <c r="C16" s="7">
        <f t="shared" ref="C16:G16" si="0">SUM(C11:C15)</f>
        <v>41829271.959999971</v>
      </c>
      <c r="D16" s="7">
        <f t="shared" si="0"/>
        <v>827306272.95999992</v>
      </c>
      <c r="E16" s="7">
        <f t="shared" si="0"/>
        <v>662343182.57999682</v>
      </c>
      <c r="F16" s="7">
        <f t="shared" si="0"/>
        <v>663565226.66999674</v>
      </c>
      <c r="G16" s="7">
        <f t="shared" si="0"/>
        <v>164963090.38000315</v>
      </c>
    </row>
  </sheetData>
  <mergeCells count="13">
    <mergeCell ref="A1:G1"/>
    <mergeCell ref="A2:G2"/>
    <mergeCell ref="A3:G3"/>
    <mergeCell ref="A4:G4"/>
    <mergeCell ref="A5:G5"/>
    <mergeCell ref="A6:G6"/>
    <mergeCell ref="A7:A10"/>
    <mergeCell ref="B7:F7"/>
    <mergeCell ref="G7:G9"/>
    <mergeCell ref="B8:B9"/>
    <mergeCell ref="D8:D9"/>
    <mergeCell ref="E8:E9"/>
    <mergeCell ref="F8:F9"/>
  </mergeCells>
  <pageMargins left="0.25" right="0.25" top="0.75" bottom="0.75" header="0.3" footer="0.3"/>
  <pageSetup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showGridLines="0" zoomScale="160" zoomScaleNormal="160" workbookViewId="0">
      <selection activeCell="A2" sqref="A2:H2"/>
    </sheetView>
  </sheetViews>
  <sheetFormatPr baseColWidth="10" defaultColWidth="11.42578125" defaultRowHeight="14.25" x14ac:dyDescent="0.2"/>
  <cols>
    <col min="1" max="1" width="7.28515625" style="1" customWidth="1"/>
    <col min="2" max="2" width="39.28515625" style="1" customWidth="1"/>
    <col min="3" max="5" width="17.42578125" style="1" customWidth="1"/>
    <col min="6" max="7" width="14.85546875" style="1" bestFit="1" customWidth="1"/>
    <col min="8" max="8" width="14.42578125" style="1" bestFit="1" customWidth="1"/>
    <col min="9" max="10" width="18.5703125" style="1" bestFit="1" customWidth="1"/>
    <col min="11" max="11" width="14.42578125" style="28" bestFit="1" customWidth="1"/>
    <col min="12" max="16384" width="11.42578125" style="1"/>
  </cols>
  <sheetData>
    <row r="1" spans="1:11" x14ac:dyDescent="0.2">
      <c r="A1" s="40" t="str">
        <f>CE!A1</f>
        <v>CUENTA PUBLICA 2024</v>
      </c>
      <c r="B1" s="41"/>
      <c r="C1" s="41"/>
      <c r="D1" s="41"/>
      <c r="E1" s="41"/>
      <c r="F1" s="41"/>
      <c r="G1" s="41"/>
      <c r="H1" s="41"/>
    </row>
    <row r="2" spans="1:11" x14ac:dyDescent="0.2">
      <c r="A2" s="41" t="s">
        <v>0</v>
      </c>
      <c r="B2" s="41"/>
      <c r="C2" s="41"/>
      <c r="D2" s="41"/>
      <c r="E2" s="41"/>
      <c r="F2" s="41"/>
      <c r="G2" s="41"/>
      <c r="H2" s="41"/>
    </row>
    <row r="3" spans="1:11" x14ac:dyDescent="0.2">
      <c r="A3" s="41" t="s">
        <v>4</v>
      </c>
      <c r="B3" s="41"/>
      <c r="C3" s="41"/>
      <c r="D3" s="41"/>
      <c r="E3" s="41"/>
      <c r="F3" s="41"/>
      <c r="G3" s="41"/>
      <c r="H3" s="41"/>
    </row>
    <row r="4" spans="1:11" x14ac:dyDescent="0.2">
      <c r="A4" s="41" t="s">
        <v>21</v>
      </c>
      <c r="B4" s="41"/>
      <c r="C4" s="41"/>
      <c r="D4" s="41"/>
      <c r="E4" s="41"/>
      <c r="F4" s="41"/>
      <c r="G4" s="41"/>
      <c r="H4" s="41"/>
    </row>
    <row r="5" spans="1:11" x14ac:dyDescent="0.2">
      <c r="A5" s="40" t="str">
        <f>EAEPE!A5</f>
        <v xml:space="preserve"> DEL 01 DE ABRIL DE 2024 AL 30 DE JUNIO  DE 2024</v>
      </c>
      <c r="B5" s="41"/>
      <c r="C5" s="41"/>
      <c r="D5" s="41"/>
      <c r="E5" s="41"/>
      <c r="F5" s="41"/>
      <c r="G5" s="41"/>
      <c r="H5" s="41"/>
    </row>
    <row r="6" spans="1:11" ht="8.25" customHeight="1" x14ac:dyDescent="0.2">
      <c r="A6" s="42"/>
      <c r="B6" s="42"/>
      <c r="C6" s="42"/>
      <c r="D6" s="42"/>
      <c r="E6" s="42"/>
      <c r="F6" s="42"/>
      <c r="G6" s="42"/>
      <c r="H6" s="42"/>
    </row>
    <row r="7" spans="1:11" ht="11.25" customHeight="1" x14ac:dyDescent="0.2">
      <c r="A7" s="51" t="s">
        <v>6</v>
      </c>
      <c r="B7" s="52"/>
      <c r="C7" s="46" t="s">
        <v>7</v>
      </c>
      <c r="D7" s="47"/>
      <c r="E7" s="47"/>
      <c r="F7" s="47"/>
      <c r="G7" s="48"/>
      <c r="H7" s="43" t="s">
        <v>8</v>
      </c>
    </row>
    <row r="8" spans="1:11" ht="11.25" customHeight="1" x14ac:dyDescent="0.2">
      <c r="A8" s="53"/>
      <c r="B8" s="54"/>
      <c r="C8" s="43" t="s">
        <v>9</v>
      </c>
      <c r="D8" s="38" t="s">
        <v>10</v>
      </c>
      <c r="E8" s="43" t="s">
        <v>1</v>
      </c>
      <c r="F8" s="43" t="s">
        <v>2</v>
      </c>
      <c r="G8" s="43" t="s">
        <v>11</v>
      </c>
      <c r="H8" s="44"/>
    </row>
    <row r="9" spans="1:11" ht="11.25" customHeight="1" x14ac:dyDescent="0.2">
      <c r="A9" s="53"/>
      <c r="B9" s="54"/>
      <c r="C9" s="45"/>
      <c r="D9" s="39" t="s">
        <v>12</v>
      </c>
      <c r="E9" s="45"/>
      <c r="F9" s="45"/>
      <c r="G9" s="45"/>
      <c r="H9" s="45"/>
    </row>
    <row r="10" spans="1:11" ht="11.25" customHeight="1" x14ac:dyDescent="0.2">
      <c r="A10" s="55"/>
      <c r="B10" s="56"/>
      <c r="C10" s="6">
        <v>1</v>
      </c>
      <c r="D10" s="6">
        <v>2</v>
      </c>
      <c r="E10" s="6" t="s">
        <v>3</v>
      </c>
      <c r="F10" s="6">
        <v>4</v>
      </c>
      <c r="G10" s="6">
        <v>5</v>
      </c>
      <c r="H10" s="6" t="s">
        <v>13</v>
      </c>
    </row>
    <row r="11" spans="1:11" s="12" customFormat="1" ht="15" x14ac:dyDescent="0.25">
      <c r="A11" s="10" t="s">
        <v>22</v>
      </c>
      <c r="B11" s="11"/>
      <c r="C11" s="9">
        <f>SUM(C12:C18)</f>
        <v>572812454</v>
      </c>
      <c r="D11" s="9">
        <f t="shared" ref="D11:H11" si="0">SUM(D12:D18)</f>
        <v>37411098.520000055</v>
      </c>
      <c r="E11" s="9">
        <f t="shared" si="0"/>
        <v>610223552.5200001</v>
      </c>
      <c r="F11" s="9">
        <f t="shared" si="0"/>
        <v>570459781.86000013</v>
      </c>
      <c r="G11" s="9">
        <f t="shared" si="0"/>
        <v>571069563.16999984</v>
      </c>
      <c r="H11" s="9">
        <f t="shared" si="0"/>
        <v>39763770.660000041</v>
      </c>
      <c r="I11" s="29"/>
      <c r="J11" s="29"/>
      <c r="K11" s="31"/>
    </row>
    <row r="12" spans="1:11" ht="11.25" customHeight="1" x14ac:dyDescent="0.2">
      <c r="A12" s="13"/>
      <c r="B12" s="14" t="s">
        <v>23</v>
      </c>
      <c r="C12" s="5">
        <v>179132178</v>
      </c>
      <c r="D12" s="5">
        <v>17818372.900000002</v>
      </c>
      <c r="E12" s="5">
        <f>+C12+D12</f>
        <v>196950550.90000001</v>
      </c>
      <c r="F12" s="5">
        <v>187356838.83000001</v>
      </c>
      <c r="G12" s="5">
        <v>187356838.83000001</v>
      </c>
      <c r="H12" s="5">
        <f>+E12-F12</f>
        <v>9593712.0699999928</v>
      </c>
      <c r="I12" s="30"/>
      <c r="J12" s="30"/>
    </row>
    <row r="13" spans="1:11" ht="11.25" customHeight="1" x14ac:dyDescent="0.2">
      <c r="A13" s="13"/>
      <c r="B13" s="14" t="s">
        <v>24</v>
      </c>
      <c r="C13" s="5">
        <v>32955024</v>
      </c>
      <c r="D13" s="5">
        <v>7581359.1799999997</v>
      </c>
      <c r="E13" s="5">
        <f t="shared" ref="E13:E18" si="1">+C13+D13</f>
        <v>40536383.18</v>
      </c>
      <c r="F13" s="5">
        <v>38004175.409999996</v>
      </c>
      <c r="G13" s="5">
        <v>38004175.409999996</v>
      </c>
      <c r="H13" s="5">
        <f t="shared" ref="H13:H18" si="2">+E13-F13</f>
        <v>2532207.7700000033</v>
      </c>
      <c r="I13" s="30"/>
      <c r="J13" s="30"/>
    </row>
    <row r="14" spans="1:11" ht="11.25" customHeight="1" x14ac:dyDescent="0.2">
      <c r="A14" s="13"/>
      <c r="B14" s="14" t="s">
        <v>25</v>
      </c>
      <c r="C14" s="5">
        <v>122375030</v>
      </c>
      <c r="D14" s="5">
        <v>2962578.3000000054</v>
      </c>
      <c r="E14" s="5">
        <f t="shared" si="1"/>
        <v>125337608.30000001</v>
      </c>
      <c r="F14" s="5">
        <v>118227641.55999996</v>
      </c>
      <c r="G14" s="5">
        <v>118227641.55999996</v>
      </c>
      <c r="H14" s="5">
        <f t="shared" si="2"/>
        <v>7109966.7400000542</v>
      </c>
      <c r="I14" s="30"/>
      <c r="J14" s="30"/>
    </row>
    <row r="15" spans="1:11" ht="11.25" customHeight="1" x14ac:dyDescent="0.2">
      <c r="A15" s="13"/>
      <c r="B15" s="14" t="s">
        <v>26</v>
      </c>
      <c r="C15" s="5">
        <v>46398990</v>
      </c>
      <c r="D15" s="5">
        <v>7007632.1100000376</v>
      </c>
      <c r="E15" s="5">
        <f t="shared" si="1"/>
        <v>53406622.110000037</v>
      </c>
      <c r="F15" s="5">
        <v>39178969.820000023</v>
      </c>
      <c r="G15" s="5">
        <v>39763709.129999816</v>
      </c>
      <c r="H15" s="5">
        <f t="shared" si="2"/>
        <v>14227652.290000014</v>
      </c>
      <c r="I15" s="30"/>
      <c r="J15" s="30"/>
    </row>
    <row r="16" spans="1:11" ht="11.25" customHeight="1" x14ac:dyDescent="0.2">
      <c r="A16" s="13"/>
      <c r="B16" s="14" t="s">
        <v>27</v>
      </c>
      <c r="C16" s="5">
        <v>191951232</v>
      </c>
      <c r="D16" s="5">
        <v>-623904.58999998623</v>
      </c>
      <c r="E16" s="5">
        <f t="shared" si="1"/>
        <v>191327327.41000003</v>
      </c>
      <c r="F16" s="5">
        <v>185060472.42000005</v>
      </c>
      <c r="G16" s="5">
        <v>185085514.42000005</v>
      </c>
      <c r="H16" s="5">
        <f t="shared" si="2"/>
        <v>6266854.9899999797</v>
      </c>
      <c r="I16" s="30"/>
      <c r="J16" s="30"/>
    </row>
    <row r="17" spans="1:11" ht="11.25" customHeight="1" x14ac:dyDescent="0.2">
      <c r="A17" s="13"/>
      <c r="B17" s="14" t="s">
        <v>28</v>
      </c>
      <c r="C17" s="5">
        <v>0</v>
      </c>
      <c r="D17" s="5">
        <v>0</v>
      </c>
      <c r="E17" s="5">
        <f t="shared" si="1"/>
        <v>0</v>
      </c>
      <c r="F17" s="5">
        <v>0</v>
      </c>
      <c r="G17" s="5">
        <v>0</v>
      </c>
      <c r="H17" s="5">
        <f t="shared" si="2"/>
        <v>0</v>
      </c>
      <c r="I17" s="30"/>
      <c r="J17" s="30"/>
    </row>
    <row r="18" spans="1:11" ht="11.25" customHeight="1" x14ac:dyDescent="0.2">
      <c r="A18" s="13"/>
      <c r="B18" s="14" t="s">
        <v>29</v>
      </c>
      <c r="C18" s="5">
        <v>0</v>
      </c>
      <c r="D18" s="5">
        <v>2665060.6199999941</v>
      </c>
      <c r="E18" s="5">
        <f t="shared" si="1"/>
        <v>2665060.6199999941</v>
      </c>
      <c r="F18" s="5">
        <v>2631683.8199999942</v>
      </c>
      <c r="G18" s="5">
        <v>2631683.8199999942</v>
      </c>
      <c r="H18" s="5">
        <f t="shared" si="2"/>
        <v>33376.799999999814</v>
      </c>
      <c r="I18" s="30"/>
      <c r="J18" s="30"/>
    </row>
    <row r="19" spans="1:11" s="12" customFormat="1" ht="11.25" customHeight="1" x14ac:dyDescent="0.25">
      <c r="A19" s="13" t="s">
        <v>30</v>
      </c>
      <c r="B19" s="15"/>
      <c r="C19" s="9">
        <f>SUM(C20:C28)</f>
        <v>90734548</v>
      </c>
      <c r="D19" s="9">
        <f t="shared" ref="D19:G19" si="3">SUM(D20:D28)</f>
        <v>3374834.8100000112</v>
      </c>
      <c r="E19" s="9">
        <f t="shared" si="3"/>
        <v>94109382.810000002</v>
      </c>
      <c r="F19" s="9">
        <f>SUM(F20:F28)</f>
        <v>49790990.88000001</v>
      </c>
      <c r="G19" s="9">
        <f t="shared" si="3"/>
        <v>49775385.95000001</v>
      </c>
      <c r="H19" s="9">
        <f>SUM(H20:H28)</f>
        <v>44318391.93</v>
      </c>
      <c r="I19" s="29"/>
      <c r="J19" s="29"/>
      <c r="K19" s="31"/>
    </row>
    <row r="20" spans="1:11" ht="11.25" customHeight="1" x14ac:dyDescent="0.2">
      <c r="A20" s="13"/>
      <c r="B20" s="14" t="s">
        <v>31</v>
      </c>
      <c r="C20" s="5">
        <v>9005880</v>
      </c>
      <c r="D20" s="5">
        <v>-7961975.2999999998</v>
      </c>
      <c r="E20" s="5">
        <f>+C20+D20</f>
        <v>1043904.7000000002</v>
      </c>
      <c r="F20" s="5">
        <v>60296.450000000004</v>
      </c>
      <c r="G20" s="5">
        <v>56041.96</v>
      </c>
      <c r="H20" s="5">
        <f t="shared" ref="H20:H28" si="4">+E20-F20</f>
        <v>983608.25000000023</v>
      </c>
      <c r="I20" s="30"/>
      <c r="J20" s="30"/>
    </row>
    <row r="21" spans="1:11" ht="11.25" customHeight="1" x14ac:dyDescent="0.2">
      <c r="A21" s="13"/>
      <c r="B21" s="14" t="s">
        <v>32</v>
      </c>
      <c r="C21" s="5">
        <v>6877435</v>
      </c>
      <c r="D21" s="5">
        <v>-430761.5</v>
      </c>
      <c r="E21" s="5">
        <f t="shared" ref="E21:E28" si="5">+C21+D21</f>
        <v>6446673.5</v>
      </c>
      <c r="F21" s="5">
        <v>73478.03</v>
      </c>
      <c r="G21" s="5">
        <v>70070.560000000012</v>
      </c>
      <c r="H21" s="5">
        <f t="shared" si="4"/>
        <v>6373195.4699999997</v>
      </c>
      <c r="I21" s="30"/>
      <c r="J21" s="30"/>
    </row>
    <row r="22" spans="1:11" ht="11.25" customHeight="1" x14ac:dyDescent="0.2">
      <c r="A22" s="13"/>
      <c r="B22" s="14" t="s">
        <v>33</v>
      </c>
      <c r="C22" s="5">
        <v>107040</v>
      </c>
      <c r="D22" s="5">
        <v>-92360</v>
      </c>
      <c r="E22" s="5">
        <f t="shared" si="5"/>
        <v>14680</v>
      </c>
      <c r="F22" s="5">
        <v>1029</v>
      </c>
      <c r="G22" s="5">
        <v>1029</v>
      </c>
      <c r="H22" s="5">
        <f t="shared" si="4"/>
        <v>13651</v>
      </c>
      <c r="I22" s="30"/>
      <c r="J22" s="30"/>
    </row>
    <row r="23" spans="1:11" ht="11.25" customHeight="1" x14ac:dyDescent="0.2">
      <c r="A23" s="13"/>
      <c r="B23" s="14" t="s">
        <v>34</v>
      </c>
      <c r="C23" s="5">
        <v>1510004</v>
      </c>
      <c r="D23" s="5">
        <v>-871372.16999999993</v>
      </c>
      <c r="E23" s="5">
        <f t="shared" si="5"/>
        <v>638631.83000000007</v>
      </c>
      <c r="F23" s="5">
        <v>76590.580000000016</v>
      </c>
      <c r="G23" s="5">
        <v>75493.130000000019</v>
      </c>
      <c r="H23" s="5">
        <f t="shared" si="4"/>
        <v>562041.25</v>
      </c>
      <c r="I23" s="30"/>
      <c r="J23" s="30"/>
    </row>
    <row r="24" spans="1:11" ht="11.25" customHeight="1" x14ac:dyDescent="0.2">
      <c r="A24" s="13"/>
      <c r="B24" s="14" t="s">
        <v>35</v>
      </c>
      <c r="C24" s="5">
        <v>31637274</v>
      </c>
      <c r="D24" s="5">
        <v>32953636.290000007</v>
      </c>
      <c r="E24" s="5">
        <f t="shared" si="5"/>
        <v>64590910.290000007</v>
      </c>
      <c r="F24" s="5">
        <v>45691823.940000005</v>
      </c>
      <c r="G24" s="5">
        <v>45688729.940000005</v>
      </c>
      <c r="H24" s="5">
        <f t="shared" si="4"/>
        <v>18899086.350000001</v>
      </c>
      <c r="I24" s="30"/>
      <c r="J24" s="30"/>
    </row>
    <row r="25" spans="1:11" ht="11.25" customHeight="1" x14ac:dyDescent="0.2">
      <c r="A25" s="13"/>
      <c r="B25" s="14" t="s">
        <v>36</v>
      </c>
      <c r="C25" s="5">
        <v>5865718</v>
      </c>
      <c r="D25" s="5">
        <v>-3555642.1500000004</v>
      </c>
      <c r="E25" s="5">
        <f t="shared" si="5"/>
        <v>2310075.8499999996</v>
      </c>
      <c r="F25" s="5">
        <v>3814770.7</v>
      </c>
      <c r="G25" s="5">
        <v>3814625.7</v>
      </c>
      <c r="H25" s="5">
        <f t="shared" si="4"/>
        <v>-1504694.8500000006</v>
      </c>
      <c r="I25" s="30"/>
      <c r="J25" s="30"/>
    </row>
    <row r="26" spans="1:11" ht="11.25" customHeight="1" x14ac:dyDescent="0.2">
      <c r="A26" s="13"/>
      <c r="B26" s="14" t="s">
        <v>37</v>
      </c>
      <c r="C26" s="5">
        <v>33388351</v>
      </c>
      <c r="D26" s="5">
        <v>-17072043.009999998</v>
      </c>
      <c r="E26" s="5">
        <f t="shared" si="5"/>
        <v>16316307.990000002</v>
      </c>
      <c r="F26" s="5">
        <v>264.99</v>
      </c>
      <c r="G26" s="5">
        <v>264.99</v>
      </c>
      <c r="H26" s="5">
        <f t="shared" si="4"/>
        <v>16316043.000000002</v>
      </c>
      <c r="I26" s="30"/>
      <c r="J26" s="30"/>
    </row>
    <row r="27" spans="1:11" ht="11.25" customHeight="1" x14ac:dyDescent="0.2">
      <c r="A27" s="13"/>
      <c r="B27" s="14" t="s">
        <v>38</v>
      </c>
      <c r="C27" s="5">
        <v>0</v>
      </c>
      <c r="D27" s="5">
        <v>0</v>
      </c>
      <c r="E27" s="5">
        <f t="shared" si="5"/>
        <v>0</v>
      </c>
      <c r="F27" s="5">
        <v>0</v>
      </c>
      <c r="G27" s="5">
        <v>0</v>
      </c>
      <c r="H27" s="5">
        <f t="shared" si="4"/>
        <v>0</v>
      </c>
      <c r="I27" s="30"/>
      <c r="J27" s="30"/>
    </row>
    <row r="28" spans="1:11" ht="11.25" customHeight="1" x14ac:dyDescent="0.2">
      <c r="A28" s="13"/>
      <c r="B28" s="14" t="s">
        <v>39</v>
      </c>
      <c r="C28" s="5">
        <v>2342846</v>
      </c>
      <c r="D28" s="5">
        <v>405352.64999999991</v>
      </c>
      <c r="E28" s="5">
        <f t="shared" si="5"/>
        <v>2748198.65</v>
      </c>
      <c r="F28" s="5">
        <v>72737.190000000017</v>
      </c>
      <c r="G28" s="5">
        <v>69130.670000000013</v>
      </c>
      <c r="H28" s="5">
        <f t="shared" si="4"/>
        <v>2675461.46</v>
      </c>
      <c r="I28" s="30"/>
      <c r="J28" s="30"/>
    </row>
    <row r="29" spans="1:11" s="12" customFormat="1" ht="11.25" customHeight="1" x14ac:dyDescent="0.25">
      <c r="A29" s="13" t="s">
        <v>40</v>
      </c>
      <c r="B29" s="15"/>
      <c r="C29" s="9">
        <f>SUM(C30:C38)</f>
        <v>110257964</v>
      </c>
      <c r="D29" s="9">
        <f t="shared" ref="D29" si="6">SUM(D30:D38)</f>
        <v>-341744.92000000691</v>
      </c>
      <c r="E29" s="9">
        <f>SUM(E30:E38)</f>
        <v>109916219.07999998</v>
      </c>
      <c r="F29" s="9">
        <f t="shared" ref="F29:H29" si="7">SUM(F30:F38)</f>
        <v>39985855.159999989</v>
      </c>
      <c r="G29" s="9">
        <f t="shared" si="7"/>
        <v>40611422.86999999</v>
      </c>
      <c r="H29" s="9">
        <f t="shared" si="7"/>
        <v>69930363.920000002</v>
      </c>
      <c r="I29" s="30"/>
      <c r="J29" s="29"/>
      <c r="K29" s="31"/>
    </row>
    <row r="30" spans="1:11" ht="11.25" customHeight="1" x14ac:dyDescent="0.2">
      <c r="A30" s="13"/>
      <c r="B30" s="14" t="s">
        <v>41</v>
      </c>
      <c r="C30" s="5">
        <v>12725061</v>
      </c>
      <c r="D30" s="5">
        <v>-8045667.6500000032</v>
      </c>
      <c r="E30" s="5">
        <f t="shared" ref="E30:E38" si="8">+C30+D30</f>
        <v>4679393.3499999968</v>
      </c>
      <c r="F30" s="5">
        <v>9689438.6399999987</v>
      </c>
      <c r="G30" s="5">
        <v>9689219.6399999987</v>
      </c>
      <c r="H30" s="5">
        <f t="shared" ref="H30:H38" si="9">+E30-F30</f>
        <v>-5010045.2900000019</v>
      </c>
      <c r="I30" s="30"/>
      <c r="J30" s="30"/>
    </row>
    <row r="31" spans="1:11" ht="11.25" customHeight="1" x14ac:dyDescent="0.2">
      <c r="A31" s="13"/>
      <c r="B31" s="14" t="s">
        <v>42</v>
      </c>
      <c r="C31" s="5">
        <v>5983386</v>
      </c>
      <c r="D31" s="5">
        <v>-1532877.0999999999</v>
      </c>
      <c r="E31" s="5">
        <f t="shared" si="8"/>
        <v>4450508.9000000004</v>
      </c>
      <c r="F31" s="5">
        <v>3586784.6799999997</v>
      </c>
      <c r="G31" s="5">
        <v>3586784.6799999997</v>
      </c>
      <c r="H31" s="5">
        <f t="shared" si="9"/>
        <v>863724.22000000067</v>
      </c>
      <c r="I31" s="30"/>
      <c r="J31" s="30"/>
    </row>
    <row r="32" spans="1:11" ht="11.25" customHeight="1" x14ac:dyDescent="0.2">
      <c r="A32" s="13"/>
      <c r="B32" s="14" t="s">
        <v>43</v>
      </c>
      <c r="C32" s="5">
        <v>64919907</v>
      </c>
      <c r="D32" s="5">
        <v>-3316220.2400000039</v>
      </c>
      <c r="E32" s="5">
        <f t="shared" si="8"/>
        <v>61603686.759999998</v>
      </c>
      <c r="F32" s="5">
        <v>21587498.52999999</v>
      </c>
      <c r="G32" s="5">
        <v>21904968.719999991</v>
      </c>
      <c r="H32" s="5">
        <f t="shared" si="9"/>
        <v>40016188.230000004</v>
      </c>
      <c r="I32" s="30"/>
      <c r="J32" s="30"/>
    </row>
    <row r="33" spans="1:11" ht="11.25" customHeight="1" x14ac:dyDescent="0.2">
      <c r="A33" s="13"/>
      <c r="B33" s="14" t="s">
        <v>44</v>
      </c>
      <c r="C33" s="5">
        <v>777500</v>
      </c>
      <c r="D33" s="5">
        <v>-744066</v>
      </c>
      <c r="E33" s="5">
        <f t="shared" si="8"/>
        <v>33434</v>
      </c>
      <c r="F33" s="5">
        <v>259.91000000000003</v>
      </c>
      <c r="G33" s="5">
        <v>259.91000000000003</v>
      </c>
      <c r="H33" s="5">
        <f t="shared" si="9"/>
        <v>33174.089999999997</v>
      </c>
      <c r="I33" s="30"/>
      <c r="J33" s="30"/>
    </row>
    <row r="34" spans="1:11" ht="11.25" customHeight="1" x14ac:dyDescent="0.2">
      <c r="A34" s="13"/>
      <c r="B34" s="14" t="s">
        <v>45</v>
      </c>
      <c r="C34" s="5">
        <v>13395897</v>
      </c>
      <c r="D34" s="5">
        <v>14775500.07</v>
      </c>
      <c r="E34" s="5">
        <f t="shared" si="8"/>
        <v>28171397.07</v>
      </c>
      <c r="F34" s="5">
        <v>4398062.910000002</v>
      </c>
      <c r="G34" s="5">
        <v>4714364.6300000018</v>
      </c>
      <c r="H34" s="5">
        <f t="shared" si="9"/>
        <v>23773334.159999996</v>
      </c>
      <c r="I34" s="30"/>
      <c r="J34" s="30"/>
    </row>
    <row r="35" spans="1:11" ht="11.25" customHeight="1" x14ac:dyDescent="0.2">
      <c r="A35" s="13"/>
      <c r="B35" s="14" t="s">
        <v>46</v>
      </c>
      <c r="C35" s="5">
        <v>105000</v>
      </c>
      <c r="D35" s="5">
        <v>-597500</v>
      </c>
      <c r="E35" s="5">
        <f t="shared" si="8"/>
        <v>-492500</v>
      </c>
      <c r="F35" s="5">
        <v>0</v>
      </c>
      <c r="G35" s="5">
        <v>0</v>
      </c>
      <c r="H35" s="5">
        <f t="shared" si="9"/>
        <v>-492500</v>
      </c>
      <c r="I35" s="30"/>
      <c r="J35" s="30"/>
    </row>
    <row r="36" spans="1:11" ht="11.25" customHeight="1" x14ac:dyDescent="0.2">
      <c r="A36" s="13"/>
      <c r="B36" s="14" t="s">
        <v>47</v>
      </c>
      <c r="C36" s="5">
        <v>1364846</v>
      </c>
      <c r="D36" s="5">
        <v>354337.53</v>
      </c>
      <c r="E36" s="5">
        <f>+C36+D36</f>
        <v>1719183.53</v>
      </c>
      <c r="F36" s="5">
        <v>203935.31000000003</v>
      </c>
      <c r="G36" s="5">
        <v>203935.31000000003</v>
      </c>
      <c r="H36" s="5">
        <f t="shared" si="9"/>
        <v>1515248.22</v>
      </c>
      <c r="I36" s="30"/>
      <c r="J36" s="30"/>
    </row>
    <row r="37" spans="1:11" ht="11.25" customHeight="1" x14ac:dyDescent="0.2">
      <c r="A37" s="13"/>
      <c r="B37" s="14" t="s">
        <v>48</v>
      </c>
      <c r="C37" s="5">
        <v>10241965</v>
      </c>
      <c r="D37" s="5">
        <v>-1208452.5299999996</v>
      </c>
      <c r="E37" s="5">
        <f t="shared" si="8"/>
        <v>9033512.4700000007</v>
      </c>
      <c r="F37" s="5">
        <v>73266.179999999993</v>
      </c>
      <c r="G37" s="5">
        <v>69034.98</v>
      </c>
      <c r="H37" s="5">
        <f t="shared" si="9"/>
        <v>8960246.290000001</v>
      </c>
      <c r="I37" s="30"/>
      <c r="J37" s="30"/>
    </row>
    <row r="38" spans="1:11" ht="11.25" customHeight="1" x14ac:dyDescent="0.2">
      <c r="A38" s="13"/>
      <c r="B38" s="14" t="s">
        <v>49</v>
      </c>
      <c r="C38" s="5">
        <v>744402</v>
      </c>
      <c r="D38" s="5">
        <v>-26799</v>
      </c>
      <c r="E38" s="5">
        <f t="shared" si="8"/>
        <v>717603</v>
      </c>
      <c r="F38" s="5">
        <v>446609</v>
      </c>
      <c r="G38" s="5">
        <v>442855</v>
      </c>
      <c r="H38" s="5">
        <f t="shared" si="9"/>
        <v>270994</v>
      </c>
      <c r="I38" s="30"/>
      <c r="J38" s="30"/>
    </row>
    <row r="39" spans="1:11" s="12" customFormat="1" ht="14.25" customHeight="1" x14ac:dyDescent="0.25">
      <c r="A39" s="13" t="s">
        <v>50</v>
      </c>
      <c r="B39" s="15"/>
      <c r="C39" s="9">
        <f t="shared" ref="C39:H39" si="10">SUM(C40:C48)</f>
        <v>2327791</v>
      </c>
      <c r="D39" s="9">
        <f t="shared" si="10"/>
        <v>0</v>
      </c>
      <c r="E39" s="9">
        <f t="shared" si="10"/>
        <v>2327791</v>
      </c>
      <c r="F39" s="9">
        <f t="shared" si="10"/>
        <v>2106554.6800000002</v>
      </c>
      <c r="G39" s="9">
        <f t="shared" si="10"/>
        <v>2108854.6800000002</v>
      </c>
      <c r="H39" s="9">
        <f t="shared" si="10"/>
        <v>221236.31999999983</v>
      </c>
      <c r="I39" s="30"/>
      <c r="J39" s="29"/>
      <c r="K39" s="31"/>
    </row>
    <row r="40" spans="1:11" ht="11.25" customHeight="1" x14ac:dyDescent="0.2">
      <c r="A40" s="13"/>
      <c r="B40" s="14" t="s">
        <v>51</v>
      </c>
      <c r="C40" s="5">
        <v>0</v>
      </c>
      <c r="D40" s="5">
        <v>0</v>
      </c>
      <c r="E40" s="5">
        <f t="shared" ref="E40:E48" si="11">+C40+D40</f>
        <v>0</v>
      </c>
      <c r="F40" s="5">
        <v>0</v>
      </c>
      <c r="G40" s="5">
        <v>0</v>
      </c>
      <c r="H40" s="5">
        <f t="shared" ref="H40:H48" si="12">+E40-F40</f>
        <v>0</v>
      </c>
      <c r="I40" s="29"/>
      <c r="J40" s="29"/>
    </row>
    <row r="41" spans="1:11" ht="11.25" customHeight="1" x14ac:dyDescent="0.2">
      <c r="A41" s="13"/>
      <c r="B41" s="14" t="s">
        <v>52</v>
      </c>
      <c r="C41" s="5">
        <v>0</v>
      </c>
      <c r="D41" s="5">
        <v>0</v>
      </c>
      <c r="E41" s="5">
        <f t="shared" si="11"/>
        <v>0</v>
      </c>
      <c r="F41" s="5">
        <v>0</v>
      </c>
      <c r="G41" s="5">
        <v>0</v>
      </c>
      <c r="H41" s="5">
        <f t="shared" si="12"/>
        <v>0</v>
      </c>
      <c r="I41" s="29"/>
      <c r="J41" s="29"/>
    </row>
    <row r="42" spans="1:11" ht="11.25" customHeight="1" x14ac:dyDescent="0.2">
      <c r="A42" s="13"/>
      <c r="B42" s="14" t="s">
        <v>53</v>
      </c>
      <c r="C42" s="5">
        <v>0</v>
      </c>
      <c r="D42" s="5">
        <v>0</v>
      </c>
      <c r="E42" s="5">
        <f t="shared" si="11"/>
        <v>0</v>
      </c>
      <c r="F42" s="5">
        <v>0</v>
      </c>
      <c r="G42" s="5">
        <v>0</v>
      </c>
      <c r="H42" s="5">
        <f t="shared" si="12"/>
        <v>0</v>
      </c>
      <c r="I42" s="30"/>
      <c r="J42" s="30"/>
    </row>
    <row r="43" spans="1:11" ht="11.25" customHeight="1" x14ac:dyDescent="0.2">
      <c r="A43" s="13"/>
      <c r="B43" s="14" t="s">
        <v>54</v>
      </c>
      <c r="C43" s="5">
        <v>2327791</v>
      </c>
      <c r="D43" s="5">
        <v>0</v>
      </c>
      <c r="E43" s="5">
        <f t="shared" si="11"/>
        <v>2327791</v>
      </c>
      <c r="F43" s="5">
        <v>2106554.6800000002</v>
      </c>
      <c r="G43" s="5">
        <v>2108854.6800000002</v>
      </c>
      <c r="H43" s="5">
        <f t="shared" si="12"/>
        <v>221236.31999999983</v>
      </c>
      <c r="I43" s="30"/>
      <c r="J43" s="30"/>
    </row>
    <row r="44" spans="1:11" ht="11.25" customHeight="1" x14ac:dyDescent="0.2">
      <c r="A44" s="13"/>
      <c r="B44" s="14" t="s">
        <v>55</v>
      </c>
      <c r="C44" s="5">
        <v>0</v>
      </c>
      <c r="D44" s="5">
        <v>0</v>
      </c>
      <c r="E44" s="5">
        <f t="shared" si="11"/>
        <v>0</v>
      </c>
      <c r="F44" s="5">
        <v>0</v>
      </c>
      <c r="G44" s="5">
        <v>0</v>
      </c>
      <c r="H44" s="5">
        <f t="shared" si="12"/>
        <v>0</v>
      </c>
      <c r="I44" s="30"/>
      <c r="J44" s="30"/>
    </row>
    <row r="45" spans="1:11" ht="11.25" customHeight="1" x14ac:dyDescent="0.2">
      <c r="A45" s="13"/>
      <c r="B45" s="14" t="s">
        <v>56</v>
      </c>
      <c r="C45" s="5">
        <v>0</v>
      </c>
      <c r="D45" s="5">
        <v>0</v>
      </c>
      <c r="E45" s="5">
        <f t="shared" si="11"/>
        <v>0</v>
      </c>
      <c r="F45" s="5">
        <v>0</v>
      </c>
      <c r="G45" s="5">
        <v>0</v>
      </c>
      <c r="H45" s="5">
        <f t="shared" si="12"/>
        <v>0</v>
      </c>
      <c r="I45" s="30"/>
      <c r="J45" s="30"/>
    </row>
    <row r="46" spans="1:11" ht="11.25" customHeight="1" x14ac:dyDescent="0.2">
      <c r="A46" s="13"/>
      <c r="B46" s="14" t="s">
        <v>57</v>
      </c>
      <c r="C46" s="5">
        <v>0</v>
      </c>
      <c r="D46" s="5">
        <v>0</v>
      </c>
      <c r="E46" s="5">
        <f t="shared" si="11"/>
        <v>0</v>
      </c>
      <c r="F46" s="5">
        <v>0</v>
      </c>
      <c r="G46" s="5">
        <v>0</v>
      </c>
      <c r="H46" s="5">
        <f t="shared" si="12"/>
        <v>0</v>
      </c>
      <c r="I46" s="30"/>
      <c r="J46" s="30"/>
    </row>
    <row r="47" spans="1:11" ht="11.25" customHeight="1" x14ac:dyDescent="0.2">
      <c r="A47" s="13"/>
      <c r="B47" s="14" t="s">
        <v>58</v>
      </c>
      <c r="C47" s="5">
        <v>0</v>
      </c>
      <c r="D47" s="5">
        <v>0</v>
      </c>
      <c r="E47" s="5">
        <f t="shared" si="11"/>
        <v>0</v>
      </c>
      <c r="F47" s="5">
        <v>0</v>
      </c>
      <c r="G47" s="5">
        <v>0</v>
      </c>
      <c r="H47" s="5">
        <f t="shared" si="12"/>
        <v>0</v>
      </c>
      <c r="I47" s="30"/>
      <c r="J47" s="30"/>
    </row>
    <row r="48" spans="1:11" ht="11.25" customHeight="1" x14ac:dyDescent="0.2">
      <c r="A48" s="13"/>
      <c r="B48" s="14" t="s">
        <v>59</v>
      </c>
      <c r="C48" s="5">
        <v>0</v>
      </c>
      <c r="D48" s="5">
        <v>0</v>
      </c>
      <c r="E48" s="5">
        <f t="shared" si="11"/>
        <v>0</v>
      </c>
      <c r="F48" s="5">
        <v>0</v>
      </c>
      <c r="G48" s="5">
        <v>0</v>
      </c>
      <c r="H48" s="5">
        <f t="shared" si="12"/>
        <v>0</v>
      </c>
      <c r="I48" s="30"/>
      <c r="J48" s="30"/>
    </row>
    <row r="49" spans="1:11" s="12" customFormat="1" ht="11.25" customHeight="1" x14ac:dyDescent="0.25">
      <c r="A49" s="13" t="s">
        <v>60</v>
      </c>
      <c r="B49" s="15"/>
      <c r="C49" s="9">
        <f>SUM(C50:C58)</f>
        <v>9344244</v>
      </c>
      <c r="D49" s="9">
        <f t="shared" ref="D49:G49" si="13">SUM(D50:D58)</f>
        <v>1385083.5499999998</v>
      </c>
      <c r="E49" s="9">
        <f t="shared" si="13"/>
        <v>10729327.550000001</v>
      </c>
      <c r="F49" s="9">
        <f t="shared" si="13"/>
        <v>0</v>
      </c>
      <c r="G49" s="9">
        <f t="shared" si="13"/>
        <v>0</v>
      </c>
      <c r="H49" s="9">
        <f>SUM(H50:H58)</f>
        <v>10729327.550000001</v>
      </c>
      <c r="I49" s="30"/>
      <c r="J49" s="30"/>
      <c r="K49" s="31"/>
    </row>
    <row r="50" spans="1:11" ht="11.25" customHeight="1" x14ac:dyDescent="0.2">
      <c r="A50" s="13"/>
      <c r="B50" s="14" t="s">
        <v>61</v>
      </c>
      <c r="C50" s="5">
        <v>3565183</v>
      </c>
      <c r="D50" s="5">
        <v>373690</v>
      </c>
      <c r="E50" s="5">
        <f t="shared" ref="E50:E58" si="14">+C50+D50</f>
        <v>3938873</v>
      </c>
      <c r="F50" s="5">
        <v>0</v>
      </c>
      <c r="G50" s="5">
        <v>0</v>
      </c>
      <c r="H50" s="5">
        <f t="shared" ref="H50:H58" si="15">+E50-F50</f>
        <v>3938873</v>
      </c>
      <c r="I50" s="30"/>
      <c r="J50" s="30"/>
    </row>
    <row r="51" spans="1:11" ht="11.25" customHeight="1" x14ac:dyDescent="0.2">
      <c r="A51" s="13"/>
      <c r="B51" s="14" t="s">
        <v>62</v>
      </c>
      <c r="C51" s="5">
        <v>187501</v>
      </c>
      <c r="D51" s="5">
        <v>12000</v>
      </c>
      <c r="E51" s="5">
        <f t="shared" si="14"/>
        <v>199501</v>
      </c>
      <c r="F51" s="5">
        <v>0</v>
      </c>
      <c r="G51" s="5">
        <v>0</v>
      </c>
      <c r="H51" s="5">
        <f t="shared" si="15"/>
        <v>199501</v>
      </c>
      <c r="I51" s="29"/>
      <c r="J51" s="29"/>
    </row>
    <row r="52" spans="1:11" ht="11.25" customHeight="1" x14ac:dyDescent="0.2">
      <c r="A52" s="13"/>
      <c r="B52" s="14" t="s">
        <v>63</v>
      </c>
      <c r="C52" s="5">
        <v>689022</v>
      </c>
      <c r="D52" s="5">
        <v>621828.04999999993</v>
      </c>
      <c r="E52" s="5">
        <f t="shared" si="14"/>
        <v>1310850.0499999998</v>
      </c>
      <c r="F52" s="5">
        <v>0</v>
      </c>
      <c r="G52" s="5">
        <v>0</v>
      </c>
      <c r="H52" s="5">
        <f t="shared" si="15"/>
        <v>1310850.0499999998</v>
      </c>
      <c r="I52" s="30"/>
      <c r="J52" s="30"/>
    </row>
    <row r="53" spans="1:11" ht="11.25" customHeight="1" x14ac:dyDescent="0.2">
      <c r="A53" s="13"/>
      <c r="B53" s="14" t="s">
        <v>64</v>
      </c>
      <c r="C53" s="5">
        <v>4582538</v>
      </c>
      <c r="D53" s="5">
        <v>300000</v>
      </c>
      <c r="E53" s="5">
        <f t="shared" si="14"/>
        <v>4882538</v>
      </c>
      <c r="F53" s="5">
        <v>0</v>
      </c>
      <c r="G53" s="5">
        <v>0</v>
      </c>
      <c r="H53" s="5">
        <f t="shared" si="15"/>
        <v>4882538</v>
      </c>
      <c r="I53" s="30"/>
      <c r="J53" s="30"/>
    </row>
    <row r="54" spans="1:11" ht="11.25" customHeight="1" x14ac:dyDescent="0.2">
      <c r="A54" s="13"/>
      <c r="B54" s="14" t="s">
        <v>65</v>
      </c>
      <c r="C54" s="5">
        <v>0</v>
      </c>
      <c r="D54" s="5">
        <v>0</v>
      </c>
      <c r="E54" s="5">
        <f t="shared" si="14"/>
        <v>0</v>
      </c>
      <c r="F54" s="5">
        <v>0</v>
      </c>
      <c r="G54" s="5">
        <v>0</v>
      </c>
      <c r="H54" s="5">
        <f t="shared" si="15"/>
        <v>0</v>
      </c>
      <c r="I54" s="30"/>
      <c r="J54" s="30"/>
    </row>
    <row r="55" spans="1:11" ht="11.25" customHeight="1" x14ac:dyDescent="0.2">
      <c r="A55" s="13"/>
      <c r="B55" s="14" t="s">
        <v>66</v>
      </c>
      <c r="C55" s="5">
        <v>0</v>
      </c>
      <c r="D55" s="5">
        <v>44682.5</v>
      </c>
      <c r="E55" s="5">
        <f t="shared" si="14"/>
        <v>44682.5</v>
      </c>
      <c r="F55" s="5">
        <v>0</v>
      </c>
      <c r="G55" s="5">
        <v>0</v>
      </c>
      <c r="H55" s="5">
        <f>+E55-F55</f>
        <v>44682.5</v>
      </c>
      <c r="I55" s="30"/>
      <c r="J55" s="30"/>
    </row>
    <row r="56" spans="1:11" ht="11.25" customHeight="1" x14ac:dyDescent="0.2">
      <c r="A56" s="13"/>
      <c r="B56" s="14" t="s">
        <v>67</v>
      </c>
      <c r="C56" s="5">
        <v>0</v>
      </c>
      <c r="D56" s="5">
        <v>0</v>
      </c>
      <c r="E56" s="5">
        <f t="shared" si="14"/>
        <v>0</v>
      </c>
      <c r="F56" s="5">
        <v>0</v>
      </c>
      <c r="G56" s="5">
        <v>0</v>
      </c>
      <c r="H56" s="5">
        <f t="shared" si="15"/>
        <v>0</v>
      </c>
      <c r="I56" s="30"/>
      <c r="J56" s="30"/>
    </row>
    <row r="57" spans="1:11" ht="11.25" customHeight="1" x14ac:dyDescent="0.2">
      <c r="A57" s="13"/>
      <c r="B57" s="14" t="s">
        <v>68</v>
      </c>
      <c r="C57" s="5">
        <v>0</v>
      </c>
      <c r="D57" s="5">
        <v>0</v>
      </c>
      <c r="E57" s="5">
        <f t="shared" si="14"/>
        <v>0</v>
      </c>
      <c r="F57" s="5">
        <v>0</v>
      </c>
      <c r="G57" s="5">
        <v>0</v>
      </c>
      <c r="H57" s="5">
        <f t="shared" si="15"/>
        <v>0</v>
      </c>
      <c r="I57" s="30"/>
      <c r="J57" s="30"/>
    </row>
    <row r="58" spans="1:11" ht="11.25" customHeight="1" x14ac:dyDescent="0.2">
      <c r="A58" s="13"/>
      <c r="B58" s="14" t="s">
        <v>69</v>
      </c>
      <c r="C58" s="5">
        <v>320000</v>
      </c>
      <c r="D58" s="5">
        <v>32883</v>
      </c>
      <c r="E58" s="5">
        <f t="shared" si="14"/>
        <v>352883</v>
      </c>
      <c r="F58" s="5">
        <v>0</v>
      </c>
      <c r="G58" s="5">
        <v>0</v>
      </c>
      <c r="H58" s="5">
        <f t="shared" si="15"/>
        <v>352883</v>
      </c>
      <c r="I58" s="30"/>
      <c r="J58" s="30"/>
    </row>
    <row r="59" spans="1:11" s="12" customFormat="1" ht="11.25" customHeight="1" x14ac:dyDescent="0.25">
      <c r="A59" s="13" t="s">
        <v>70</v>
      </c>
      <c r="B59" s="15"/>
      <c r="C59" s="9">
        <f>SUM(C60:C62)</f>
        <v>0</v>
      </c>
      <c r="D59" s="9">
        <f t="shared" ref="D59:H59" si="16">SUM(D60:D62)</f>
        <v>0</v>
      </c>
      <c r="E59" s="9">
        <f t="shared" si="16"/>
        <v>0</v>
      </c>
      <c r="F59" s="9">
        <f t="shared" si="16"/>
        <v>0</v>
      </c>
      <c r="G59" s="9">
        <f t="shared" si="16"/>
        <v>0</v>
      </c>
      <c r="H59" s="9">
        <f t="shared" si="16"/>
        <v>0</v>
      </c>
      <c r="K59" s="31"/>
    </row>
    <row r="60" spans="1:11" ht="11.25" customHeight="1" x14ac:dyDescent="0.2">
      <c r="A60" s="13"/>
      <c r="B60" s="14" t="s">
        <v>71</v>
      </c>
      <c r="C60" s="5">
        <v>0</v>
      </c>
      <c r="D60" s="5">
        <v>0</v>
      </c>
      <c r="E60" s="5">
        <f t="shared" ref="E60:E70" si="17">+C60+D60</f>
        <v>0</v>
      </c>
      <c r="F60" s="5">
        <v>0</v>
      </c>
      <c r="G60" s="5">
        <v>0</v>
      </c>
      <c r="H60" s="5">
        <f t="shared" ref="H60:H62" si="18">+E60-F60</f>
        <v>0</v>
      </c>
    </row>
    <row r="61" spans="1:11" ht="11.25" customHeight="1" x14ac:dyDescent="0.2">
      <c r="A61" s="13"/>
      <c r="B61" s="14" t="s">
        <v>72</v>
      </c>
      <c r="C61" s="5">
        <v>0</v>
      </c>
      <c r="D61" s="5">
        <v>0</v>
      </c>
      <c r="E61" s="5">
        <f t="shared" si="17"/>
        <v>0</v>
      </c>
      <c r="F61" s="5">
        <v>0</v>
      </c>
      <c r="G61" s="5">
        <v>0</v>
      </c>
      <c r="H61" s="5">
        <f>+E61-F61</f>
        <v>0</v>
      </c>
    </row>
    <row r="62" spans="1:11" ht="11.25" customHeight="1" x14ac:dyDescent="0.2">
      <c r="A62" s="13"/>
      <c r="B62" s="14" t="s">
        <v>73</v>
      </c>
      <c r="C62" s="5">
        <v>0</v>
      </c>
      <c r="D62" s="5">
        <v>0</v>
      </c>
      <c r="E62" s="5">
        <f t="shared" si="17"/>
        <v>0</v>
      </c>
      <c r="F62" s="5">
        <v>0</v>
      </c>
      <c r="G62" s="5">
        <v>0</v>
      </c>
      <c r="H62" s="5">
        <f t="shared" si="18"/>
        <v>0</v>
      </c>
    </row>
    <row r="63" spans="1:11" s="12" customFormat="1" ht="11.25" customHeight="1" x14ac:dyDescent="0.25">
      <c r="A63" s="13" t="s">
        <v>74</v>
      </c>
      <c r="B63" s="15"/>
      <c r="C63" s="9">
        <v>0</v>
      </c>
      <c r="D63" s="9">
        <v>0</v>
      </c>
      <c r="E63" s="9">
        <f t="shared" si="17"/>
        <v>0</v>
      </c>
      <c r="F63" s="9">
        <v>0</v>
      </c>
      <c r="G63" s="9">
        <v>0</v>
      </c>
      <c r="H63" s="9">
        <v>0</v>
      </c>
      <c r="K63" s="31"/>
    </row>
    <row r="64" spans="1:11" ht="11.25" customHeight="1" x14ac:dyDescent="0.2">
      <c r="A64" s="13"/>
      <c r="B64" s="14" t="s">
        <v>75</v>
      </c>
      <c r="C64" s="5">
        <v>0</v>
      </c>
      <c r="D64" s="5">
        <v>0</v>
      </c>
      <c r="E64" s="5">
        <f t="shared" si="17"/>
        <v>0</v>
      </c>
      <c r="F64" s="5">
        <v>0</v>
      </c>
      <c r="G64" s="5">
        <v>0</v>
      </c>
      <c r="H64" s="5">
        <f t="shared" ref="H64:H70" si="19">+E64-F64</f>
        <v>0</v>
      </c>
    </row>
    <row r="65" spans="1:11" ht="11.25" customHeight="1" x14ac:dyDescent="0.2">
      <c r="A65" s="13"/>
      <c r="B65" s="14" t="s">
        <v>76</v>
      </c>
      <c r="C65" s="5">
        <v>0</v>
      </c>
      <c r="D65" s="5">
        <v>0</v>
      </c>
      <c r="E65" s="5">
        <f t="shared" si="17"/>
        <v>0</v>
      </c>
      <c r="F65" s="5">
        <v>0</v>
      </c>
      <c r="G65" s="5">
        <v>0</v>
      </c>
      <c r="H65" s="5">
        <f t="shared" si="19"/>
        <v>0</v>
      </c>
    </row>
    <row r="66" spans="1:11" ht="11.25" customHeight="1" x14ac:dyDescent="0.2">
      <c r="A66" s="13"/>
      <c r="B66" s="14" t="s">
        <v>77</v>
      </c>
      <c r="C66" s="5">
        <v>0</v>
      </c>
      <c r="D66" s="5">
        <v>0</v>
      </c>
      <c r="E66" s="5">
        <f t="shared" si="17"/>
        <v>0</v>
      </c>
      <c r="F66" s="5">
        <v>0</v>
      </c>
      <c r="G66" s="5">
        <v>0</v>
      </c>
      <c r="H66" s="5">
        <f t="shared" si="19"/>
        <v>0</v>
      </c>
    </row>
    <row r="67" spans="1:11" ht="11.25" customHeight="1" x14ac:dyDescent="0.2">
      <c r="A67" s="13"/>
      <c r="B67" s="14" t="s">
        <v>78</v>
      </c>
      <c r="C67" s="5">
        <v>0</v>
      </c>
      <c r="D67" s="5">
        <v>0</v>
      </c>
      <c r="E67" s="5">
        <f t="shared" si="17"/>
        <v>0</v>
      </c>
      <c r="F67" s="5">
        <v>0</v>
      </c>
      <c r="G67" s="5">
        <v>0</v>
      </c>
      <c r="H67" s="5">
        <f t="shared" si="19"/>
        <v>0</v>
      </c>
    </row>
    <row r="68" spans="1:11" ht="11.25" customHeight="1" x14ac:dyDescent="0.2">
      <c r="A68" s="13"/>
      <c r="B68" s="14" t="s">
        <v>79</v>
      </c>
      <c r="C68" s="5">
        <v>0</v>
      </c>
      <c r="D68" s="5">
        <v>0</v>
      </c>
      <c r="E68" s="5">
        <f t="shared" si="17"/>
        <v>0</v>
      </c>
      <c r="F68" s="5">
        <v>0</v>
      </c>
      <c r="G68" s="5">
        <v>0</v>
      </c>
      <c r="H68" s="5">
        <f t="shared" si="19"/>
        <v>0</v>
      </c>
    </row>
    <row r="69" spans="1:11" ht="11.25" customHeight="1" x14ac:dyDescent="0.2">
      <c r="A69" s="13"/>
      <c r="B69" s="14" t="s">
        <v>80</v>
      </c>
      <c r="C69" s="5">
        <v>0</v>
      </c>
      <c r="D69" s="5">
        <v>0</v>
      </c>
      <c r="E69" s="5">
        <f t="shared" si="17"/>
        <v>0</v>
      </c>
      <c r="F69" s="5">
        <v>0</v>
      </c>
      <c r="G69" s="5">
        <v>0</v>
      </c>
      <c r="H69" s="5">
        <f t="shared" si="19"/>
        <v>0</v>
      </c>
    </row>
    <row r="70" spans="1:11" ht="11.25" customHeight="1" x14ac:dyDescent="0.2">
      <c r="A70" s="13"/>
      <c r="B70" s="14" t="s">
        <v>81</v>
      </c>
      <c r="C70" s="5">
        <v>0</v>
      </c>
      <c r="D70" s="5">
        <v>0</v>
      </c>
      <c r="E70" s="5">
        <f t="shared" si="17"/>
        <v>0</v>
      </c>
      <c r="F70" s="5">
        <v>0</v>
      </c>
      <c r="G70" s="5">
        <v>0</v>
      </c>
      <c r="H70" s="5">
        <f t="shared" si="19"/>
        <v>0</v>
      </c>
    </row>
    <row r="71" spans="1:11" s="12" customFormat="1" ht="11.25" customHeight="1" x14ac:dyDescent="0.25">
      <c r="A71" s="13" t="s">
        <v>82</v>
      </c>
      <c r="B71" s="15"/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K71" s="31"/>
    </row>
    <row r="72" spans="1:11" ht="11.25" customHeight="1" x14ac:dyDescent="0.2">
      <c r="A72" s="13"/>
      <c r="B72" s="14" t="s">
        <v>83</v>
      </c>
      <c r="C72" s="5">
        <v>0</v>
      </c>
      <c r="D72" s="5">
        <v>0</v>
      </c>
      <c r="E72" s="5">
        <f t="shared" ref="E72:E74" si="20">+C72+D72</f>
        <v>0</v>
      </c>
      <c r="F72" s="5">
        <v>0</v>
      </c>
      <c r="G72" s="5">
        <v>0</v>
      </c>
      <c r="H72" s="5">
        <f t="shared" ref="H72:H74" si="21">+E72-F72</f>
        <v>0</v>
      </c>
    </row>
    <row r="73" spans="1:11" ht="11.25" customHeight="1" x14ac:dyDescent="0.2">
      <c r="A73" s="13"/>
      <c r="B73" s="14" t="s">
        <v>84</v>
      </c>
      <c r="C73" s="5">
        <v>0</v>
      </c>
      <c r="D73" s="5">
        <v>0</v>
      </c>
      <c r="E73" s="5">
        <f t="shared" si="20"/>
        <v>0</v>
      </c>
      <c r="F73" s="5">
        <v>0</v>
      </c>
      <c r="G73" s="5">
        <v>0</v>
      </c>
      <c r="H73" s="5">
        <f t="shared" si="21"/>
        <v>0</v>
      </c>
    </row>
    <row r="74" spans="1:11" ht="11.25" customHeight="1" x14ac:dyDescent="0.2">
      <c r="A74" s="13"/>
      <c r="B74" s="14" t="s">
        <v>85</v>
      </c>
      <c r="C74" s="5">
        <v>0</v>
      </c>
      <c r="D74" s="5">
        <v>0</v>
      </c>
      <c r="E74" s="5">
        <f t="shared" si="20"/>
        <v>0</v>
      </c>
      <c r="F74" s="5">
        <v>0</v>
      </c>
      <c r="G74" s="5">
        <v>0</v>
      </c>
      <c r="H74" s="5">
        <f t="shared" si="21"/>
        <v>0</v>
      </c>
    </row>
    <row r="75" spans="1:11" s="12" customFormat="1" ht="11.25" customHeight="1" x14ac:dyDescent="0.25">
      <c r="A75" s="13" t="s">
        <v>86</v>
      </c>
      <c r="B75" s="15"/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K75" s="31"/>
    </row>
    <row r="76" spans="1:11" ht="11.25" customHeight="1" x14ac:dyDescent="0.2">
      <c r="A76" s="13"/>
      <c r="B76" s="14" t="s">
        <v>87</v>
      </c>
      <c r="C76" s="5">
        <v>0</v>
      </c>
      <c r="D76" s="5">
        <v>0</v>
      </c>
      <c r="E76" s="5">
        <f t="shared" ref="E76:E82" si="22">+C76+D76</f>
        <v>0</v>
      </c>
      <c r="F76" s="5">
        <v>0</v>
      </c>
      <c r="G76" s="5">
        <v>0</v>
      </c>
      <c r="H76" s="5">
        <f t="shared" ref="H76:H82" si="23">+E76-F76</f>
        <v>0</v>
      </c>
    </row>
    <row r="77" spans="1:11" ht="11.25" customHeight="1" x14ac:dyDescent="0.2">
      <c r="A77" s="13"/>
      <c r="B77" s="14" t="s">
        <v>88</v>
      </c>
      <c r="C77" s="5">
        <v>0</v>
      </c>
      <c r="D77" s="5">
        <v>0</v>
      </c>
      <c r="E77" s="5">
        <f t="shared" si="22"/>
        <v>0</v>
      </c>
      <c r="F77" s="5">
        <v>0</v>
      </c>
      <c r="G77" s="5">
        <v>0</v>
      </c>
      <c r="H77" s="5">
        <f t="shared" si="23"/>
        <v>0</v>
      </c>
    </row>
    <row r="78" spans="1:11" ht="11.25" customHeight="1" x14ac:dyDescent="0.2">
      <c r="A78" s="13"/>
      <c r="B78" s="14" t="s">
        <v>89</v>
      </c>
      <c r="C78" s="5">
        <v>0</v>
      </c>
      <c r="D78" s="5">
        <v>0</v>
      </c>
      <c r="E78" s="5">
        <f t="shared" si="22"/>
        <v>0</v>
      </c>
      <c r="F78" s="5">
        <v>0</v>
      </c>
      <c r="G78" s="5">
        <v>0</v>
      </c>
      <c r="H78" s="5">
        <f t="shared" si="23"/>
        <v>0</v>
      </c>
    </row>
    <row r="79" spans="1:11" ht="11.25" customHeight="1" x14ac:dyDescent="0.2">
      <c r="A79" s="13"/>
      <c r="B79" s="14" t="s">
        <v>90</v>
      </c>
      <c r="C79" s="5">
        <v>0</v>
      </c>
      <c r="D79" s="5">
        <v>0</v>
      </c>
      <c r="E79" s="5">
        <f t="shared" si="22"/>
        <v>0</v>
      </c>
      <c r="F79" s="5">
        <v>0</v>
      </c>
      <c r="G79" s="5">
        <v>0</v>
      </c>
      <c r="H79" s="5">
        <f t="shared" si="23"/>
        <v>0</v>
      </c>
    </row>
    <row r="80" spans="1:11" ht="11.25" customHeight="1" x14ac:dyDescent="0.2">
      <c r="A80" s="13"/>
      <c r="B80" s="14" t="s">
        <v>91</v>
      </c>
      <c r="C80" s="5">
        <v>0</v>
      </c>
      <c r="D80" s="5">
        <v>0</v>
      </c>
      <c r="E80" s="5">
        <f t="shared" si="22"/>
        <v>0</v>
      </c>
      <c r="F80" s="5">
        <v>0</v>
      </c>
      <c r="G80" s="5">
        <v>0</v>
      </c>
      <c r="H80" s="5">
        <f t="shared" si="23"/>
        <v>0</v>
      </c>
    </row>
    <row r="81" spans="1:11" ht="11.25" customHeight="1" x14ac:dyDescent="0.2">
      <c r="A81" s="13"/>
      <c r="B81" s="14" t="s">
        <v>92</v>
      </c>
      <c r="C81" s="5">
        <v>0</v>
      </c>
      <c r="D81" s="5">
        <v>0</v>
      </c>
      <c r="E81" s="5">
        <f t="shared" si="22"/>
        <v>0</v>
      </c>
      <c r="F81" s="5">
        <v>0</v>
      </c>
      <c r="G81" s="5">
        <v>0</v>
      </c>
      <c r="H81" s="5">
        <f t="shared" si="23"/>
        <v>0</v>
      </c>
    </row>
    <row r="82" spans="1:11" ht="11.25" customHeight="1" x14ac:dyDescent="0.2">
      <c r="A82" s="17"/>
      <c r="B82" s="18" t="s">
        <v>93</v>
      </c>
      <c r="C82" s="5">
        <v>0</v>
      </c>
      <c r="D82" s="5">
        <v>0</v>
      </c>
      <c r="E82" s="5">
        <f t="shared" si="22"/>
        <v>0</v>
      </c>
      <c r="F82" s="5">
        <v>0</v>
      </c>
      <c r="G82" s="5">
        <v>0</v>
      </c>
      <c r="H82" s="5">
        <f t="shared" si="23"/>
        <v>0</v>
      </c>
    </row>
    <row r="83" spans="1:11" s="12" customFormat="1" ht="11.25" customHeight="1" x14ac:dyDescent="0.25">
      <c r="A83" s="49" t="s">
        <v>20</v>
      </c>
      <c r="B83" s="50"/>
      <c r="C83" s="20">
        <f t="shared" ref="C83:H83" si="24">+C75+C71+C63+C59+C49+C39+C29+C19+C11</f>
        <v>785477001</v>
      </c>
      <c r="D83" s="32">
        <f t="shared" si="24"/>
        <v>41829271.96000006</v>
      </c>
      <c r="E83" s="21">
        <f t="shared" si="24"/>
        <v>827306272.96000004</v>
      </c>
      <c r="F83" s="21">
        <f t="shared" si="24"/>
        <v>662343182.58000016</v>
      </c>
      <c r="G83" s="21">
        <f t="shared" si="24"/>
        <v>663565226.66999984</v>
      </c>
      <c r="H83" s="22">
        <f t="shared" si="24"/>
        <v>164963090.38000005</v>
      </c>
      <c r="K83" s="31"/>
    </row>
  </sheetData>
  <mergeCells count="14">
    <mergeCell ref="A83:B83"/>
    <mergeCell ref="A7:B10"/>
    <mergeCell ref="C7:G7"/>
    <mergeCell ref="H7:H9"/>
    <mergeCell ref="C8:C9"/>
    <mergeCell ref="E8:E9"/>
    <mergeCell ref="F8:F9"/>
    <mergeCell ref="G8:G9"/>
    <mergeCell ref="A6:H6"/>
    <mergeCell ref="A1:H1"/>
    <mergeCell ref="A2:H2"/>
    <mergeCell ref="A3:H3"/>
    <mergeCell ref="A4:H4"/>
    <mergeCell ref="A5:H5"/>
  </mergeCells>
  <pageMargins left="0.25" right="0.25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tabSelected="1" workbookViewId="0">
      <selection activeCell="A2" sqref="A2:H2"/>
    </sheetView>
  </sheetViews>
  <sheetFormatPr baseColWidth="10" defaultColWidth="11.42578125" defaultRowHeight="14.25" x14ac:dyDescent="0.2"/>
  <cols>
    <col min="1" max="1" width="6" style="1" customWidth="1"/>
    <col min="2" max="2" width="45.7109375" style="1" bestFit="1" customWidth="1"/>
    <col min="3" max="3" width="13" style="1" bestFit="1" customWidth="1"/>
    <col min="4" max="5" width="14.42578125" style="1" bestFit="1" customWidth="1"/>
    <col min="6" max="7" width="14.85546875" style="1" bestFit="1" customWidth="1"/>
    <col min="8" max="8" width="15.85546875" style="1" bestFit="1" customWidth="1"/>
    <col min="9" max="16384" width="11.42578125" style="1"/>
  </cols>
  <sheetData>
    <row r="1" spans="1:8" x14ac:dyDescent="0.2">
      <c r="A1" s="40" t="str">
        <f>'C.C '!A1:H1</f>
        <v>CUENTA PUBLICA 2024</v>
      </c>
      <c r="B1" s="41"/>
      <c r="C1" s="41"/>
      <c r="D1" s="41"/>
      <c r="E1" s="41"/>
      <c r="F1" s="41"/>
      <c r="G1" s="41"/>
      <c r="H1" s="41"/>
    </row>
    <row r="2" spans="1:8" x14ac:dyDescent="0.2">
      <c r="A2" s="41" t="s">
        <v>0</v>
      </c>
      <c r="B2" s="41"/>
      <c r="C2" s="41"/>
      <c r="D2" s="41"/>
      <c r="E2" s="41"/>
      <c r="F2" s="41"/>
      <c r="G2" s="41"/>
      <c r="H2" s="41"/>
    </row>
    <row r="3" spans="1:8" x14ac:dyDescent="0.2">
      <c r="A3" s="41" t="s">
        <v>4</v>
      </c>
      <c r="B3" s="41"/>
      <c r="C3" s="41"/>
      <c r="D3" s="41"/>
      <c r="E3" s="41"/>
      <c r="F3" s="41"/>
      <c r="G3" s="41"/>
      <c r="H3" s="41"/>
    </row>
    <row r="4" spans="1:8" x14ac:dyDescent="0.2">
      <c r="A4" s="41" t="s">
        <v>98</v>
      </c>
      <c r="B4" s="41"/>
      <c r="C4" s="41"/>
      <c r="D4" s="41"/>
      <c r="E4" s="41"/>
      <c r="F4" s="41"/>
      <c r="G4" s="41"/>
      <c r="H4" s="41"/>
    </row>
    <row r="5" spans="1:8" x14ac:dyDescent="0.2">
      <c r="A5" s="40" t="str">
        <f>EAEPE!A5</f>
        <v xml:space="preserve"> DEL 01 DE ABRIL DE 2024 AL 30 DE JUNIO  DE 2024</v>
      </c>
      <c r="B5" s="41"/>
      <c r="C5" s="41"/>
      <c r="D5" s="41"/>
      <c r="E5" s="41"/>
      <c r="F5" s="41"/>
      <c r="G5" s="41"/>
      <c r="H5" s="41"/>
    </row>
    <row r="6" spans="1:8" x14ac:dyDescent="0.2">
      <c r="A6" s="42"/>
      <c r="B6" s="42"/>
      <c r="C6" s="42"/>
      <c r="D6" s="42"/>
      <c r="E6" s="42"/>
      <c r="F6" s="42"/>
      <c r="G6" s="42"/>
      <c r="H6" s="42"/>
    </row>
    <row r="7" spans="1:8" ht="12" customHeight="1" x14ac:dyDescent="0.2">
      <c r="A7" s="51" t="s">
        <v>6</v>
      </c>
      <c r="B7" s="52"/>
      <c r="C7" s="46" t="s">
        <v>7</v>
      </c>
      <c r="D7" s="47"/>
      <c r="E7" s="47"/>
      <c r="F7" s="47"/>
      <c r="G7" s="48"/>
      <c r="H7" s="43" t="s">
        <v>8</v>
      </c>
    </row>
    <row r="8" spans="1:8" ht="12" customHeight="1" x14ac:dyDescent="0.2">
      <c r="A8" s="53"/>
      <c r="B8" s="54"/>
      <c r="C8" s="43" t="s">
        <v>9</v>
      </c>
      <c r="D8" s="38" t="s">
        <v>10</v>
      </c>
      <c r="E8" s="43" t="s">
        <v>1</v>
      </c>
      <c r="F8" s="43" t="s">
        <v>2</v>
      </c>
      <c r="G8" s="43" t="s">
        <v>11</v>
      </c>
      <c r="H8" s="44"/>
    </row>
    <row r="9" spans="1:8" ht="12" customHeight="1" x14ac:dyDescent="0.2">
      <c r="A9" s="53"/>
      <c r="B9" s="54"/>
      <c r="C9" s="45"/>
      <c r="D9" s="39" t="s">
        <v>12</v>
      </c>
      <c r="E9" s="45"/>
      <c r="F9" s="45"/>
      <c r="G9" s="45"/>
      <c r="H9" s="45"/>
    </row>
    <row r="10" spans="1:8" ht="12" customHeight="1" x14ac:dyDescent="0.2">
      <c r="A10" s="55"/>
      <c r="B10" s="56"/>
      <c r="C10" s="6">
        <v>1</v>
      </c>
      <c r="D10" s="6">
        <v>2</v>
      </c>
      <c r="E10" s="6" t="s">
        <v>3</v>
      </c>
      <c r="F10" s="6">
        <v>4</v>
      </c>
      <c r="G10" s="6">
        <v>5</v>
      </c>
      <c r="H10" s="6" t="s">
        <v>13</v>
      </c>
    </row>
    <row r="11" spans="1:8" s="12" customFormat="1" ht="15" x14ac:dyDescent="0.25">
      <c r="A11" s="10" t="s">
        <v>99</v>
      </c>
      <c r="B11" s="26"/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</row>
    <row r="12" spans="1:8" x14ac:dyDescent="0.2">
      <c r="A12" s="19"/>
      <c r="B12" s="23" t="s">
        <v>100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2">
      <c r="A13" s="19"/>
      <c r="B13" s="23" t="s">
        <v>101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1:8" x14ac:dyDescent="0.2">
      <c r="A14" s="19"/>
      <c r="B14" s="23" t="s">
        <v>102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8" x14ac:dyDescent="0.2">
      <c r="A15" s="19"/>
      <c r="B15" s="23" t="s">
        <v>103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">
      <c r="A16" s="19"/>
      <c r="B16" s="23" t="s">
        <v>104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2">
      <c r="A17" s="19"/>
      <c r="B17" s="23" t="s">
        <v>105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8" x14ac:dyDescent="0.2">
      <c r="A18" s="19"/>
      <c r="B18" s="23" t="s">
        <v>106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8" x14ac:dyDescent="0.2">
      <c r="A19" s="19"/>
      <c r="B19" s="23" t="s">
        <v>49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 s="12" customFormat="1" ht="15" x14ac:dyDescent="0.25">
      <c r="A20" s="13" t="s">
        <v>107</v>
      </c>
      <c r="B20" s="27"/>
      <c r="C20" s="9">
        <f>SUM(C21:C27)</f>
        <v>785477001</v>
      </c>
      <c r="D20" s="9">
        <f t="shared" ref="D20:H20" si="0">SUM(D21:D27)</f>
        <v>41829271.96000006</v>
      </c>
      <c r="E20" s="9">
        <f t="shared" si="0"/>
        <v>827306272.96000004</v>
      </c>
      <c r="F20" s="9">
        <f t="shared" si="0"/>
        <v>662343182.58000016</v>
      </c>
      <c r="G20" s="9">
        <f t="shared" si="0"/>
        <v>663565226.66999984</v>
      </c>
      <c r="H20" s="9">
        <f t="shared" si="0"/>
        <v>164963090.37999988</v>
      </c>
    </row>
    <row r="21" spans="1:8" x14ac:dyDescent="0.2">
      <c r="A21" s="19"/>
      <c r="B21" s="23" t="s">
        <v>108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">
      <c r="A22" s="19"/>
      <c r="B22" s="23" t="s">
        <v>109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">
      <c r="A23" s="19"/>
      <c r="B23" s="23" t="s">
        <v>110</v>
      </c>
      <c r="C23" s="5">
        <v>785477001</v>
      </c>
      <c r="D23" s="5">
        <v>41829271.96000006</v>
      </c>
      <c r="E23" s="5">
        <f>+C23+D23</f>
        <v>827306272.96000004</v>
      </c>
      <c r="F23" s="5">
        <v>662343182.58000016</v>
      </c>
      <c r="G23" s="5">
        <v>663565226.66999984</v>
      </c>
      <c r="H23" s="33">
        <f>+E23-F23</f>
        <v>164963090.37999988</v>
      </c>
    </row>
    <row r="24" spans="1:8" x14ac:dyDescent="0.2">
      <c r="A24" s="19"/>
      <c r="B24" s="23" t="s">
        <v>111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">
      <c r="A25" s="19"/>
      <c r="B25" s="23" t="s">
        <v>112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 x14ac:dyDescent="0.2">
      <c r="A26" s="19"/>
      <c r="B26" s="23" t="s">
        <v>113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f t="shared" ref="H26:H27" si="1">+E26-F26</f>
        <v>0</v>
      </c>
    </row>
    <row r="27" spans="1:8" x14ac:dyDescent="0.2">
      <c r="A27" s="19"/>
      <c r="B27" s="23" t="s">
        <v>114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f t="shared" si="1"/>
        <v>0</v>
      </c>
    </row>
    <row r="28" spans="1:8" s="12" customFormat="1" ht="15" x14ac:dyDescent="0.25">
      <c r="A28" s="13" t="s">
        <v>115</v>
      </c>
      <c r="B28" s="27"/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</row>
    <row r="29" spans="1:8" x14ac:dyDescent="0.2">
      <c r="A29" s="19"/>
      <c r="B29" s="23" t="s">
        <v>116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">
      <c r="A30" s="19"/>
      <c r="B30" s="23" t="s">
        <v>117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1:8" x14ac:dyDescent="0.2">
      <c r="A31" s="19"/>
      <c r="B31" s="23" t="s">
        <v>118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">
      <c r="A32" s="19"/>
      <c r="B32" s="23" t="s">
        <v>119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">
      <c r="A33" s="19"/>
      <c r="B33" s="23" t="s">
        <v>120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1:8" x14ac:dyDescent="0.2">
      <c r="A34" s="19"/>
      <c r="B34" s="23" t="s">
        <v>121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1:8" x14ac:dyDescent="0.2">
      <c r="A35" s="19"/>
      <c r="B35" s="23" t="s">
        <v>122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1:8" x14ac:dyDescent="0.2">
      <c r="A36" s="19"/>
      <c r="B36" s="23" t="s">
        <v>123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</row>
    <row r="37" spans="1:8" x14ac:dyDescent="0.2">
      <c r="A37" s="19"/>
      <c r="B37" s="23" t="s">
        <v>124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 s="12" customFormat="1" ht="15" x14ac:dyDescent="0.25">
      <c r="A38" s="13" t="s">
        <v>125</v>
      </c>
      <c r="B38" s="27"/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</row>
    <row r="39" spans="1:8" x14ac:dyDescent="0.2">
      <c r="A39" s="19"/>
      <c r="B39" s="23" t="s">
        <v>126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</row>
    <row r="40" spans="1:8" x14ac:dyDescent="0.2">
      <c r="A40" s="19"/>
      <c r="B40" s="23" t="s">
        <v>127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</row>
    <row r="41" spans="1:8" x14ac:dyDescent="0.2">
      <c r="A41" s="19"/>
      <c r="B41" s="23" t="s">
        <v>128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</row>
    <row r="42" spans="1:8" x14ac:dyDescent="0.2">
      <c r="A42" s="24"/>
      <c r="B42" s="25" t="s">
        <v>129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</row>
    <row r="43" spans="1:8" ht="20.100000000000001" customHeight="1" x14ac:dyDescent="0.2">
      <c r="A43" s="49" t="s">
        <v>20</v>
      </c>
      <c r="B43" s="57"/>
      <c r="C43" s="7">
        <f>+C38+C28+C20+C11</f>
        <v>785477001</v>
      </c>
      <c r="D43" s="7">
        <f t="shared" ref="D43:H43" si="2">+D38+D28+D20+D11</f>
        <v>41829271.96000006</v>
      </c>
      <c r="E43" s="7">
        <f t="shared" si="2"/>
        <v>827306272.96000004</v>
      </c>
      <c r="F43" s="7">
        <f t="shared" si="2"/>
        <v>662343182.58000016</v>
      </c>
      <c r="G43" s="7">
        <f t="shared" si="2"/>
        <v>663565226.66999984</v>
      </c>
      <c r="H43" s="7">
        <f t="shared" si="2"/>
        <v>164963090.37999988</v>
      </c>
    </row>
  </sheetData>
  <mergeCells count="14">
    <mergeCell ref="A43:B43"/>
    <mergeCell ref="A7:B10"/>
    <mergeCell ref="C7:G7"/>
    <mergeCell ref="H7:H9"/>
    <mergeCell ref="C8:C9"/>
    <mergeCell ref="E8:E9"/>
    <mergeCell ref="F8:F9"/>
    <mergeCell ref="G8:G9"/>
    <mergeCell ref="A6:H6"/>
    <mergeCell ref="A1:H1"/>
    <mergeCell ref="A2:H2"/>
    <mergeCell ref="A3:H3"/>
    <mergeCell ref="A4:H4"/>
    <mergeCell ref="A5:H5"/>
  </mergeCells>
  <pageMargins left="0.25" right="0.25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EAEPE</vt:lpstr>
      <vt:lpstr>CE</vt:lpstr>
      <vt:lpstr>C.C </vt:lpstr>
      <vt:lpstr>F.F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OPD</cp:lastModifiedBy>
  <cp:lastPrinted>2025-01-15T18:32:47Z</cp:lastPrinted>
  <dcterms:created xsi:type="dcterms:W3CDTF">2021-01-09T22:25:06Z</dcterms:created>
  <dcterms:modified xsi:type="dcterms:W3CDTF">2025-03-04T18:20:52Z</dcterms:modified>
</cp:coreProperties>
</file>