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3-JM\04-22 Cuenta publica Octubre - Diciembre\06 Cuenta Pública Transparencia 1T 22\Art. 46 II Información presupuestaria\"/>
    </mc:Choice>
  </mc:AlternateContent>
  <bookViews>
    <workbookView xWindow="75" yWindow="75" windowWidth="12030" windowHeight="5190"/>
  </bookViews>
  <sheets>
    <sheet name="CA" sheetId="3" r:id="rId1"/>
    <sheet name="CE" sheetId="4" r:id="rId2"/>
    <sheet name="COG" sheetId="5" r:id="rId3"/>
    <sheet name="FF" sheetId="6" r:id="rId4"/>
  </sheets>
  <calcPr calcId="152511"/>
</workbook>
</file>

<file path=xl/calcChain.xml><?xml version="1.0" encoding="utf-8"?>
<calcChain xmlns="http://schemas.openxmlformats.org/spreadsheetml/2006/main">
  <c r="H27" i="6" l="1"/>
  <c r="H26" i="6"/>
  <c r="H25" i="6"/>
  <c r="H24" i="6"/>
  <c r="E23" i="6"/>
  <c r="H23" i="6" s="1"/>
  <c r="G20" i="6"/>
  <c r="G43" i="6" s="1"/>
  <c r="F20" i="6"/>
  <c r="F43" i="6" s="1"/>
  <c r="E20" i="6"/>
  <c r="H20" i="6" s="1"/>
  <c r="H43" i="6" s="1"/>
  <c r="D20" i="6"/>
  <c r="D43" i="6" s="1"/>
  <c r="C20" i="6"/>
  <c r="C43" i="6" s="1"/>
  <c r="E82" i="5"/>
  <c r="H82" i="5" s="1"/>
  <c r="E81" i="5"/>
  <c r="H81" i="5" s="1"/>
  <c r="E80" i="5"/>
  <c r="H80" i="5" s="1"/>
  <c r="E79" i="5"/>
  <c r="H79" i="5" s="1"/>
  <c r="E78" i="5"/>
  <c r="H78" i="5" s="1"/>
  <c r="E77" i="5"/>
  <c r="H77" i="5" s="1"/>
  <c r="E76" i="5"/>
  <c r="H76" i="5" s="1"/>
  <c r="E74" i="5"/>
  <c r="H74" i="5" s="1"/>
  <c r="E73" i="5"/>
  <c r="H73" i="5" s="1"/>
  <c r="E72" i="5"/>
  <c r="H72" i="5" s="1"/>
  <c r="E70" i="5"/>
  <c r="H70" i="5" s="1"/>
  <c r="E69" i="5"/>
  <c r="H69" i="5" s="1"/>
  <c r="E68" i="5"/>
  <c r="H68" i="5" s="1"/>
  <c r="E67" i="5"/>
  <c r="H67" i="5" s="1"/>
  <c r="E66" i="5"/>
  <c r="H66" i="5" s="1"/>
  <c r="E65" i="5"/>
  <c r="H65" i="5" s="1"/>
  <c r="E64" i="5"/>
  <c r="H64" i="5" s="1"/>
  <c r="E63" i="5"/>
  <c r="H62" i="5"/>
  <c r="E62" i="5"/>
  <c r="H61" i="5"/>
  <c r="H59" i="5" s="1"/>
  <c r="E61" i="5"/>
  <c r="H60" i="5"/>
  <c r="E60" i="5"/>
  <c r="G59" i="5"/>
  <c r="G83" i="5" s="1"/>
  <c r="F59" i="5"/>
  <c r="F83" i="5" s="1"/>
  <c r="E59" i="5"/>
  <c r="D59" i="5"/>
  <c r="D83" i="5" s="1"/>
  <c r="C59" i="5"/>
  <c r="C83" i="5" s="1"/>
  <c r="E58" i="5"/>
  <c r="H58" i="5" s="1"/>
  <c r="H57" i="5"/>
  <c r="E57" i="5"/>
  <c r="E56" i="5"/>
  <c r="H56" i="5" s="1"/>
  <c r="H55" i="5"/>
  <c r="E55" i="5"/>
  <c r="E54" i="5"/>
  <c r="H54" i="5" s="1"/>
  <c r="H53" i="5"/>
  <c r="E53" i="5"/>
  <c r="E52" i="5"/>
  <c r="H52" i="5" s="1"/>
  <c r="H51" i="5"/>
  <c r="E51" i="5"/>
  <c r="E50" i="5"/>
  <c r="H50" i="5" s="1"/>
  <c r="G49" i="5"/>
  <c r="F49" i="5"/>
  <c r="E49" i="5"/>
  <c r="D49" i="5"/>
  <c r="C49" i="5"/>
  <c r="E48" i="5"/>
  <c r="H48" i="5" s="1"/>
  <c r="H47" i="5"/>
  <c r="E47" i="5"/>
  <c r="E46" i="5"/>
  <c r="H46" i="5" s="1"/>
  <c r="H45" i="5"/>
  <c r="E45" i="5"/>
  <c r="E44" i="5"/>
  <c r="H44" i="5" s="1"/>
  <c r="H43" i="5"/>
  <c r="E43" i="5"/>
  <c r="E42" i="5"/>
  <c r="H42" i="5" s="1"/>
  <c r="H41" i="5"/>
  <c r="E41" i="5"/>
  <c r="E40" i="5"/>
  <c r="H40" i="5" s="1"/>
  <c r="H39" i="5" s="1"/>
  <c r="G39" i="5"/>
  <c r="F39" i="5"/>
  <c r="E39" i="5"/>
  <c r="D39" i="5"/>
  <c r="C39" i="5"/>
  <c r="E38" i="5"/>
  <c r="H38" i="5" s="1"/>
  <c r="H37" i="5"/>
  <c r="E37" i="5"/>
  <c r="E36" i="5"/>
  <c r="H36" i="5" s="1"/>
  <c r="H35" i="5"/>
  <c r="E35" i="5"/>
  <c r="E34" i="5"/>
  <c r="H34" i="5" s="1"/>
  <c r="H33" i="5"/>
  <c r="E33" i="5"/>
  <c r="E32" i="5"/>
  <c r="H32" i="5" s="1"/>
  <c r="H31" i="5"/>
  <c r="E31" i="5"/>
  <c r="E30" i="5"/>
  <c r="E29" i="5" s="1"/>
  <c r="G29" i="5"/>
  <c r="F29" i="5"/>
  <c r="D29" i="5"/>
  <c r="C29" i="5"/>
  <c r="H28" i="5"/>
  <c r="E28" i="5"/>
  <c r="E27" i="5"/>
  <c r="H27" i="5" s="1"/>
  <c r="H26" i="5"/>
  <c r="E26" i="5"/>
  <c r="E25" i="5"/>
  <c r="H25" i="5" s="1"/>
  <c r="H24" i="5"/>
  <c r="E24" i="5"/>
  <c r="E23" i="5"/>
  <c r="H23" i="5" s="1"/>
  <c r="H22" i="5"/>
  <c r="E22" i="5"/>
  <c r="E21" i="5"/>
  <c r="H21" i="5" s="1"/>
  <c r="H20" i="5"/>
  <c r="H19" i="5" s="1"/>
  <c r="E20" i="5"/>
  <c r="G19" i="5"/>
  <c r="F19" i="5"/>
  <c r="D19" i="5"/>
  <c r="C19" i="5"/>
  <c r="H18" i="5"/>
  <c r="E18" i="5"/>
  <c r="E17" i="5"/>
  <c r="H17" i="5" s="1"/>
  <c r="H16" i="5"/>
  <c r="E16" i="5"/>
  <c r="E15" i="5"/>
  <c r="H15" i="5" s="1"/>
  <c r="H14" i="5"/>
  <c r="E14" i="5"/>
  <c r="E13" i="5"/>
  <c r="E11" i="5" s="1"/>
  <c r="H12" i="5"/>
  <c r="E12" i="5"/>
  <c r="G11" i="5"/>
  <c r="F11" i="5"/>
  <c r="D11" i="5"/>
  <c r="C11" i="5"/>
  <c r="F16" i="4"/>
  <c r="E16" i="4"/>
  <c r="C16" i="4"/>
  <c r="B16" i="4"/>
  <c r="D12" i="4"/>
  <c r="G12" i="4" s="1"/>
  <c r="D11" i="4"/>
  <c r="G11" i="4" s="1"/>
  <c r="G16" i="4" s="1"/>
  <c r="E43" i="6" l="1"/>
  <c r="H49" i="5"/>
  <c r="H13" i="5"/>
  <c r="H11" i="5" s="1"/>
  <c r="H83" i="5" s="1"/>
  <c r="H30" i="5"/>
  <c r="H29" i="5" s="1"/>
  <c r="E19" i="5"/>
  <c r="E83" i="5" s="1"/>
  <c r="D16" i="4"/>
  <c r="F17" i="3"/>
  <c r="E17" i="3"/>
  <c r="C17" i="3"/>
  <c r="B17" i="3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7" i="3" s="1"/>
  <c r="D17" i="3" l="1"/>
</calcChain>
</file>

<file path=xl/sharedStrings.xml><?xml version="1.0" encoding="utf-8"?>
<sst xmlns="http://schemas.openxmlformats.org/spreadsheetml/2006/main" count="183" uniqueCount="132">
  <si>
    <t>OPD SALUD DE TLAXCALA</t>
  </si>
  <si>
    <t>MODIFICADO</t>
  </si>
  <si>
    <t>DEVENGADO</t>
  </si>
  <si>
    <t>3 = (1 + 2)</t>
  </si>
  <si>
    <t>ESTADO ANALITICO DEL EJERCICIO DEL PRESUPUESTO DE EGRESOS</t>
  </si>
  <si>
    <t>CLASIFICACION ADMINISTRATIVA DEPENDENCIAS</t>
  </si>
  <si>
    <t>CONCEPTO</t>
  </si>
  <si>
    <t>EGRESOS</t>
  </si>
  <si>
    <t>SUBEJERCICIO</t>
  </si>
  <si>
    <t>APROBADO</t>
  </si>
  <si>
    <t>AMPLIACIONES /</t>
  </si>
  <si>
    <t>PAGADO</t>
  </si>
  <si>
    <t>(REDUCCIONES)</t>
  </si>
  <si>
    <t>6 = (3 - 4)</t>
  </si>
  <si>
    <t>DIRECCIÓN GENERAL</t>
  </si>
  <si>
    <t>DIRECCIÓN DE ADMINISTRACIÓN</t>
  </si>
  <si>
    <t>DIRECCIÓN DE ATENCIÓN ESPECIALIZADA A LA SALUD</t>
  </si>
  <si>
    <t>DIRECCIÓN DE ATENCIÓN PRIMARIA A LA SALUD</t>
  </si>
  <si>
    <t>DIRECCIÓN DE INFRAESTRUCTURA Y DESARROLLO</t>
  </si>
  <si>
    <t>COMISIÓN ESTATAL PARA LA PROTECCIÓN CONTRA RIESGOS SANITARIOS TLAXCALA</t>
  </si>
  <si>
    <t>TOTAL DEL GASTO</t>
  </si>
  <si>
    <t>CUENTA PUBLICA 2022</t>
  </si>
  <si>
    <t>DEL 01 DE ENERO DE 2022 AL 31 DE DICIEMBRE DE 2022</t>
  </si>
  <si>
    <t>CLASIFICACION ECONOMICA (POR TIPO DE GASTO)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</si>
  <si>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</si>
  <si>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</si>
  <si>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</si>
  <si>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</si>
  <si>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</si>
  <si>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CLASIFICACION POR OBJETO DEL GASTO (CAPITULO Y CONCEPTO)</t>
  </si>
  <si>
    <t>SERVICIOS PERSONALES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</si>
  <si>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</si>
  <si>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</si>
  <si>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</si>
  <si>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</si>
  <si>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</si>
  <si>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</si>
  <si>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</si>
  <si>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</si>
  <si>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</si>
  <si>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</si>
  <si>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</si>
  <si>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</si>
  <si>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</si>
  <si>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</si>
  <si>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</si>
  <si>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</si>
  <si>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</si>
  <si>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</si>
  <si>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</si>
  <si>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</si>
  <si>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</si>
  <si>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</si>
  <si>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</si>
  <si>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COMUNICACION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</si>
  <si>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</si>
  <si>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</si>
  <si>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</si>
  <si>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</si>
  <si>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</si>
  <si>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</si>
  <si>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</si>
  <si>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</si>
  <si>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</si>
  <si>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</si>
  <si>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</si>
  <si>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</si>
  <si>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</si>
  <si>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</si>
  <si>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</si>
  <si>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</si>
  <si>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</si>
  <si>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</si>
  <si>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</si>
  <si>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</si>
  <si>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</si>
  <si>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</si>
  <si>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</si>
  <si>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</si>
  <si>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</si>
  <si>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</si>
  <si>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</si>
  <si>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</si>
  <si>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</si>
  <si>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</si>
  <si>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</si>
  <si>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</si>
  <si>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</si>
  <si>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</si>
  <si>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</si>
  <si>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</si>
  <si>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</si>
  <si>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</si>
  <si>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</si>
  <si>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</si>
  <si>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</si>
  <si>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</si>
  <si>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</si>
  <si>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</si>
  <si>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</si>
  <si>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CLASIFICACION FUNCIONAL (FINALIDAD Y FUNCION)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</si>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</sst>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rgb="FF9C65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252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164" fontId="24" fillId="0" borderId="0"/>
    <xf numFmtId="43" fontId="1" fillId="0" borderId="0" applyFont="0" applyFill="0" applyBorder="0" applyAlignment="0" applyProtection="0"/>
    <xf numFmtId="0" fontId="1" fillId="0" borderId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18" fillId="0" borderId="0" xfId="0" applyFont="1"/>
    <xf numFmtId="0" fontId="22" fillId="0" borderId="12" xfId="0" applyFont="1" applyBorder="1" applyAlignment="1">
      <alignment wrapText="1"/>
    </xf>
    <xf numFmtId="0" fontId="21" fillId="0" borderId="10" xfId="0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horizontal="right" wrapText="1"/>
    </xf>
    <xf numFmtId="0" fontId="22" fillId="0" borderId="12" xfId="0" applyFont="1" applyBorder="1" applyAlignment="1">
      <alignment horizontal="right" wrapText="1"/>
    </xf>
    <xf numFmtId="3" fontId="18" fillId="0" borderId="0" xfId="0" applyNumberFormat="1" applyFont="1"/>
    <xf numFmtId="43" fontId="29" fillId="0" borderId="0" xfId="70" applyFont="1"/>
    <xf numFmtId="0" fontId="28" fillId="0" borderId="18" xfId="0" applyFont="1" applyBorder="1"/>
    <xf numFmtId="0" fontId="28" fillId="0" borderId="19" xfId="0" applyFont="1" applyBorder="1" applyAlignment="1">
      <alignment wrapText="1"/>
    </xf>
    <xf numFmtId="3" fontId="28" fillId="0" borderId="12" xfId="0" applyNumberFormat="1" applyFont="1" applyBorder="1" applyAlignment="1">
      <alignment horizontal="right" wrapText="1"/>
    </xf>
    <xf numFmtId="43" fontId="30" fillId="0" borderId="0" xfId="70" applyFont="1"/>
    <xf numFmtId="43" fontId="31" fillId="0" borderId="0" xfId="70" applyFont="1"/>
    <xf numFmtId="0" fontId="32" fillId="0" borderId="0" xfId="0" applyFont="1"/>
    <xf numFmtId="0" fontId="28" fillId="0" borderId="20" xfId="0" applyFont="1" applyBorder="1"/>
    <xf numFmtId="0" fontId="22" fillId="0" borderId="21" xfId="0" applyFont="1" applyBorder="1" applyAlignment="1">
      <alignment wrapText="1"/>
    </xf>
    <xf numFmtId="43" fontId="33" fillId="0" borderId="0" xfId="70" applyFont="1"/>
    <xf numFmtId="0" fontId="28" fillId="0" borderId="21" xfId="0" applyFont="1" applyBorder="1" applyAlignment="1">
      <alignment wrapText="1"/>
    </xf>
    <xf numFmtId="3" fontId="22" fillId="0" borderId="12" xfId="0" applyNumberFormat="1" applyFont="1" applyFill="1" applyBorder="1" applyAlignment="1">
      <alignment horizontal="right" wrapText="1"/>
    </xf>
    <xf numFmtId="0" fontId="28" fillId="0" borderId="22" xfId="0" applyFont="1" applyBorder="1"/>
    <xf numFmtId="0" fontId="22" fillId="0" borderId="23" xfId="0" applyFont="1" applyBorder="1" applyAlignment="1">
      <alignment wrapText="1"/>
    </xf>
    <xf numFmtId="3" fontId="28" fillId="0" borderId="25" xfId="0" applyNumberFormat="1" applyFont="1" applyBorder="1" applyAlignment="1">
      <alignment horizontal="right" wrapText="1"/>
    </xf>
    <xf numFmtId="3" fontId="28" fillId="0" borderId="26" xfId="0" applyNumberFormat="1" applyFont="1" applyBorder="1" applyAlignment="1">
      <alignment horizontal="right" wrapText="1"/>
    </xf>
    <xf numFmtId="3" fontId="28" fillId="0" borderId="27" xfId="0" applyNumberFormat="1" applyFont="1" applyBorder="1" applyAlignment="1">
      <alignment horizontal="right" wrapText="1"/>
    </xf>
    <xf numFmtId="0" fontId="28" fillId="0" borderId="18" xfId="0" applyFont="1" applyBorder="1" applyAlignment="1"/>
    <xf numFmtId="0" fontId="28" fillId="0" borderId="19" xfId="0" applyFont="1" applyBorder="1" applyAlignment="1"/>
    <xf numFmtId="0" fontId="28" fillId="0" borderId="12" xfId="0" applyFont="1" applyBorder="1" applyAlignment="1">
      <alignment horizontal="right" wrapText="1"/>
    </xf>
    <xf numFmtId="0" fontId="22" fillId="0" borderId="20" xfId="0" applyFont="1" applyBorder="1" applyAlignment="1"/>
    <xf numFmtId="0" fontId="22" fillId="0" borderId="21" xfId="0" applyFont="1" applyBorder="1" applyAlignment="1"/>
    <xf numFmtId="0" fontId="28" fillId="0" borderId="20" xfId="0" applyFont="1" applyBorder="1" applyAlignment="1"/>
    <xf numFmtId="0" fontId="28" fillId="0" borderId="21" xfId="0" applyFont="1" applyBorder="1" applyAlignment="1"/>
    <xf numFmtId="0" fontId="22" fillId="0" borderId="22" xfId="0" applyFont="1" applyBorder="1" applyAlignment="1"/>
    <xf numFmtId="0" fontId="22" fillId="0" borderId="23" xfId="0" applyFont="1" applyBorder="1" applyAlignment="1"/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wrapText="1"/>
    </xf>
    <xf numFmtId="3" fontId="20" fillId="33" borderId="0" xfId="0" applyNumberFormat="1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24" xfId="0" applyFont="1" applyBorder="1" applyAlignment="1">
      <alignment horizontal="right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right" vertical="center" wrapText="1"/>
    </xf>
  </cellXfs>
  <cellStyles count="71">
    <cellStyle name="=C:\WINNT\SYSTEM32\COMMAND.COM" xfId="43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55"/>
    <cellStyle name="60% - Énfasis2" xfId="25" builtinId="36" customBuiltin="1"/>
    <cellStyle name="60% - Énfasis2 2" xfId="56"/>
    <cellStyle name="60% - Énfasis3" xfId="29" builtinId="40" customBuiltin="1"/>
    <cellStyle name="60% - Énfasis3 2" xfId="57"/>
    <cellStyle name="60% - Énfasis4" xfId="33" builtinId="44" customBuiltin="1"/>
    <cellStyle name="60% - Énfasis4 2" xfId="58"/>
    <cellStyle name="60% - Énfasis5" xfId="37" builtinId="48" customBuiltin="1"/>
    <cellStyle name="60% - Énfasis5 2" xfId="59"/>
    <cellStyle name="60% - Énfasis6" xfId="41" builtinId="52" customBuiltin="1"/>
    <cellStyle name="60% - Énfasis6 2" xfId="60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70" builtinId="3"/>
    <cellStyle name="Millares 2" xfId="46"/>
    <cellStyle name="Millares 2 2" xfId="51"/>
    <cellStyle name="Millares 2 2 2" xfId="67"/>
    <cellStyle name="Millares 2 3" xfId="53"/>
    <cellStyle name="Millares 2 3 2" xfId="69"/>
    <cellStyle name="Millares 2 4" xfId="63"/>
    <cellStyle name="Millares 3" xfId="48"/>
    <cellStyle name="Millares 3 2" xfId="65"/>
    <cellStyle name="Millares 4" xfId="50"/>
    <cellStyle name="Millares 4 2" xfId="66"/>
    <cellStyle name="Millares 5" xfId="52"/>
    <cellStyle name="Millares 5 2" xfId="68"/>
    <cellStyle name="Millares 6" xfId="44"/>
    <cellStyle name="Millares 6 2" xfId="62"/>
    <cellStyle name="Millares 7" xfId="61"/>
    <cellStyle name="Moneda 2" xfId="47"/>
    <cellStyle name="Moneda 2 2" xfId="64"/>
    <cellStyle name="Neutral" xfId="8" builtinId="28" customBuiltin="1"/>
    <cellStyle name="Neutral 2" xfId="54"/>
    <cellStyle name="Normal" xfId="0" builtinId="0"/>
    <cellStyle name="Normal 2" xfId="42"/>
    <cellStyle name="Normal 2 2" xfId="49"/>
    <cellStyle name="Normal 9" xfId="45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30000"/>
      <color rgb="FF800000"/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tabSelected="1" zoomScale="145" zoomScaleNormal="145" workbookViewId="0">
      <selection activeCell="B12" sqref="B12"/>
    </sheetView>
  </sheetViews>
  <sheetFormatPr baseColWidth="10" defaultColWidth="11.42578125" defaultRowHeight="14.25" x14ac:dyDescent="0.2"/>
  <cols>
    <col min="1" max="1" width="45.7109375" style="1" bestFit="1" customWidth="1"/>
    <col min="2" max="4" width="13" style="1" bestFit="1" customWidth="1"/>
    <col min="5" max="5" width="14.42578125" style="1" bestFit="1" customWidth="1"/>
    <col min="6" max="6" width="13.85546875" style="1" bestFit="1" customWidth="1"/>
    <col min="7" max="7" width="15.140625" style="1" customWidth="1"/>
    <col min="8" max="16384" width="11.42578125" style="1"/>
  </cols>
  <sheetData>
    <row r="1" spans="1:7" x14ac:dyDescent="0.2">
      <c r="A1" s="48" t="s">
        <v>21</v>
      </c>
      <c r="B1" s="49"/>
      <c r="C1" s="49"/>
      <c r="D1" s="49"/>
      <c r="E1" s="49"/>
      <c r="F1" s="49"/>
      <c r="G1" s="49"/>
    </row>
    <row r="2" spans="1:7" x14ac:dyDescent="0.2">
      <c r="A2" s="49" t="s">
        <v>0</v>
      </c>
      <c r="B2" s="49"/>
      <c r="C2" s="49"/>
      <c r="D2" s="49"/>
      <c r="E2" s="49"/>
      <c r="F2" s="49"/>
      <c r="G2" s="49"/>
    </row>
    <row r="3" spans="1:7" x14ac:dyDescent="0.2">
      <c r="A3" s="49" t="s">
        <v>4</v>
      </c>
      <c r="B3" s="49"/>
      <c r="C3" s="49"/>
      <c r="D3" s="49"/>
      <c r="E3" s="49"/>
      <c r="F3" s="49"/>
      <c r="G3" s="49"/>
    </row>
    <row r="4" spans="1:7" x14ac:dyDescent="0.2">
      <c r="A4" s="49" t="s">
        <v>5</v>
      </c>
      <c r="B4" s="49"/>
      <c r="C4" s="49"/>
      <c r="D4" s="49"/>
      <c r="E4" s="49"/>
      <c r="F4" s="49"/>
      <c r="G4" s="49"/>
    </row>
    <row r="5" spans="1:7" x14ac:dyDescent="0.2">
      <c r="A5" s="48" t="s">
        <v>22</v>
      </c>
      <c r="B5" s="49"/>
      <c r="C5" s="49"/>
      <c r="D5" s="49"/>
      <c r="E5" s="49"/>
      <c r="F5" s="49"/>
      <c r="G5" s="49"/>
    </row>
    <row r="6" spans="1:7" x14ac:dyDescent="0.2">
      <c r="A6" s="47"/>
      <c r="B6" s="47"/>
      <c r="C6" s="47"/>
      <c r="D6" s="47"/>
      <c r="E6" s="47"/>
      <c r="F6" s="47"/>
      <c r="G6" s="47"/>
    </row>
    <row r="7" spans="1:7" ht="20.100000000000001" customHeight="1" x14ac:dyDescent="0.2">
      <c r="A7" s="41" t="s">
        <v>6</v>
      </c>
      <c r="B7" s="44" t="s">
        <v>7</v>
      </c>
      <c r="C7" s="45"/>
      <c r="D7" s="45"/>
      <c r="E7" s="45"/>
      <c r="F7" s="46"/>
      <c r="G7" s="41" t="s">
        <v>8</v>
      </c>
    </row>
    <row r="8" spans="1:7" ht="15" customHeight="1" x14ac:dyDescent="0.2">
      <c r="A8" s="42"/>
      <c r="B8" s="41" t="s">
        <v>9</v>
      </c>
      <c r="C8" s="5" t="s">
        <v>10</v>
      </c>
      <c r="D8" s="41" t="s">
        <v>1</v>
      </c>
      <c r="E8" s="41" t="s">
        <v>2</v>
      </c>
      <c r="F8" s="41" t="s">
        <v>11</v>
      </c>
      <c r="G8" s="42"/>
    </row>
    <row r="9" spans="1:7" ht="15" customHeight="1" x14ac:dyDescent="0.2">
      <c r="A9" s="42"/>
      <c r="B9" s="43"/>
      <c r="C9" s="6" t="s">
        <v>12</v>
      </c>
      <c r="D9" s="43"/>
      <c r="E9" s="43"/>
      <c r="F9" s="43"/>
      <c r="G9" s="43"/>
    </row>
    <row r="10" spans="1:7" ht="20.100000000000001" customHeight="1" x14ac:dyDescent="0.2">
      <c r="A10" s="43"/>
      <c r="B10" s="7">
        <v>1</v>
      </c>
      <c r="C10" s="7">
        <v>2</v>
      </c>
      <c r="D10" s="7" t="s">
        <v>3</v>
      </c>
      <c r="E10" s="7">
        <v>4</v>
      </c>
      <c r="F10" s="7">
        <v>5</v>
      </c>
      <c r="G10" s="7" t="s">
        <v>13</v>
      </c>
    </row>
    <row r="11" spans="1:7" x14ac:dyDescent="0.2">
      <c r="A11" s="2" t="s">
        <v>14</v>
      </c>
      <c r="B11" s="4">
        <v>35520314</v>
      </c>
      <c r="C11" s="4">
        <v>21448477</v>
      </c>
      <c r="D11" s="4">
        <f>+B11+C11</f>
        <v>56968791</v>
      </c>
      <c r="E11" s="4">
        <v>56905026</v>
      </c>
      <c r="F11" s="4">
        <v>56210310</v>
      </c>
      <c r="G11" s="4">
        <f>+D11-E11</f>
        <v>63765</v>
      </c>
    </row>
    <row r="12" spans="1:7" x14ac:dyDescent="0.2">
      <c r="A12" s="2" t="s">
        <v>15</v>
      </c>
      <c r="B12" s="4">
        <v>70988694</v>
      </c>
      <c r="C12" s="4">
        <v>21951085</v>
      </c>
      <c r="D12" s="4">
        <f t="shared" ref="D12:D16" si="0">+B12+C12</f>
        <v>92939779</v>
      </c>
      <c r="E12" s="4">
        <v>92786586</v>
      </c>
      <c r="F12" s="4">
        <v>81613027</v>
      </c>
      <c r="G12" s="4">
        <f t="shared" ref="G12:G16" si="1">+D12-E12</f>
        <v>153193</v>
      </c>
    </row>
    <row r="13" spans="1:7" x14ac:dyDescent="0.2">
      <c r="A13" s="2" t="s">
        <v>16</v>
      </c>
      <c r="B13" s="4">
        <v>1741707027</v>
      </c>
      <c r="C13" s="4">
        <v>660168993</v>
      </c>
      <c r="D13" s="4">
        <f t="shared" si="0"/>
        <v>2401876020</v>
      </c>
      <c r="E13" s="4">
        <v>2331617226</v>
      </c>
      <c r="F13" s="4">
        <v>2076782069</v>
      </c>
      <c r="G13" s="4">
        <f t="shared" si="1"/>
        <v>70258794</v>
      </c>
    </row>
    <row r="14" spans="1:7" x14ac:dyDescent="0.2">
      <c r="A14" s="2" t="s">
        <v>17</v>
      </c>
      <c r="B14" s="4">
        <v>742500044</v>
      </c>
      <c r="C14" s="4">
        <v>310431856</v>
      </c>
      <c r="D14" s="4">
        <f t="shared" si="0"/>
        <v>1052931900</v>
      </c>
      <c r="E14" s="4">
        <v>1010814712</v>
      </c>
      <c r="F14" s="4">
        <v>901133491</v>
      </c>
      <c r="G14" s="4">
        <f t="shared" si="1"/>
        <v>42117188</v>
      </c>
    </row>
    <row r="15" spans="1:7" x14ac:dyDescent="0.2">
      <c r="A15" s="2" t="s">
        <v>18</v>
      </c>
      <c r="B15" s="4">
        <v>29732169</v>
      </c>
      <c r="C15" s="4">
        <v>6728341</v>
      </c>
      <c r="D15" s="4">
        <f t="shared" si="0"/>
        <v>36460510</v>
      </c>
      <c r="E15" s="4">
        <v>36336790</v>
      </c>
      <c r="F15" s="4">
        <v>35005765</v>
      </c>
      <c r="G15" s="4">
        <f t="shared" si="1"/>
        <v>123720</v>
      </c>
    </row>
    <row r="16" spans="1:7" ht="22.5" x14ac:dyDescent="0.2">
      <c r="A16" s="2" t="s">
        <v>19</v>
      </c>
      <c r="B16" s="4">
        <v>164143369</v>
      </c>
      <c r="C16" s="4">
        <v>-56431710</v>
      </c>
      <c r="D16" s="4">
        <f t="shared" si="0"/>
        <v>107711659</v>
      </c>
      <c r="E16" s="4">
        <v>107505761</v>
      </c>
      <c r="F16" s="4">
        <v>84159837</v>
      </c>
      <c r="G16" s="4">
        <f t="shared" si="1"/>
        <v>205898</v>
      </c>
    </row>
    <row r="17" spans="1:7" ht="20.100000000000001" customHeight="1" x14ac:dyDescent="0.2">
      <c r="A17" s="3" t="s">
        <v>20</v>
      </c>
      <c r="B17" s="8">
        <f>SUM(B11:B16)</f>
        <v>2784591617</v>
      </c>
      <c r="C17" s="8">
        <f t="shared" ref="C17:G17" si="2">SUM(C11:C16)</f>
        <v>964297042</v>
      </c>
      <c r="D17" s="8">
        <f t="shared" si="2"/>
        <v>3748888659</v>
      </c>
      <c r="E17" s="8">
        <f t="shared" si="2"/>
        <v>3635966101</v>
      </c>
      <c r="F17" s="8">
        <f t="shared" si="2"/>
        <v>3234904499</v>
      </c>
      <c r="G17" s="8">
        <f t="shared" si="2"/>
        <v>112922558</v>
      </c>
    </row>
  </sheetData>
  <mergeCells count="13">
    <mergeCell ref="A6:G6"/>
    <mergeCell ref="A1:G1"/>
    <mergeCell ref="A2:G2"/>
    <mergeCell ref="A3:G3"/>
    <mergeCell ref="A4:G4"/>
    <mergeCell ref="A5:G5"/>
    <mergeCell ref="A7:A10"/>
    <mergeCell ref="B7:F7"/>
    <mergeCell ref="G7:G9"/>
    <mergeCell ref="B8:B9"/>
    <mergeCell ref="D8:D9"/>
    <mergeCell ref="E8:E9"/>
    <mergeCell ref="F8:F9"/>
  </mergeCells>
  <pageMargins left="0.75" right="0.75" top="1" bottom="1" header="0.5" footer="0.5"/>
  <pageSetup paperSize="9" scale="67" fitToHeight="0" orientation="portrait" r:id="rId1"/>
  <ignoredErrors>
    <ignoredError sqref="B17:G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workbookViewId="0">
      <selection activeCell="C23" sqref="C23"/>
    </sheetView>
  </sheetViews>
  <sheetFormatPr baseColWidth="10" defaultColWidth="11.42578125" defaultRowHeight="14.25" x14ac:dyDescent="0.2"/>
  <cols>
    <col min="1" max="1" width="38.5703125" style="1" bestFit="1" customWidth="1"/>
    <col min="2" max="2" width="13" style="1" bestFit="1" customWidth="1"/>
    <col min="3" max="3" width="16.140625" style="1" customWidth="1"/>
    <col min="4" max="4" width="13" style="1" bestFit="1" customWidth="1"/>
    <col min="5" max="5" width="14.42578125" style="1" customWidth="1"/>
    <col min="6" max="6" width="15.140625" style="1" customWidth="1"/>
    <col min="7" max="7" width="14.85546875" style="1" customWidth="1"/>
    <col min="8" max="8" width="11.42578125" style="1"/>
    <col min="9" max="9" width="13.140625" style="1" bestFit="1" customWidth="1"/>
    <col min="10" max="16384" width="11.42578125" style="1"/>
  </cols>
  <sheetData>
    <row r="1" spans="1:9" x14ac:dyDescent="0.2">
      <c r="A1" s="48" t="s">
        <v>21</v>
      </c>
      <c r="B1" s="49"/>
      <c r="C1" s="49"/>
      <c r="D1" s="49"/>
      <c r="E1" s="49"/>
      <c r="F1" s="49"/>
      <c r="G1" s="49"/>
    </row>
    <row r="2" spans="1:9" x14ac:dyDescent="0.2">
      <c r="A2" s="49" t="s">
        <v>0</v>
      </c>
      <c r="B2" s="49"/>
      <c r="C2" s="49"/>
      <c r="D2" s="49"/>
      <c r="E2" s="49"/>
      <c r="F2" s="49"/>
      <c r="G2" s="49"/>
    </row>
    <row r="3" spans="1:9" x14ac:dyDescent="0.2">
      <c r="A3" s="49" t="s">
        <v>4</v>
      </c>
      <c r="B3" s="49"/>
      <c r="C3" s="49"/>
      <c r="D3" s="49"/>
      <c r="E3" s="49"/>
      <c r="F3" s="49"/>
      <c r="G3" s="49"/>
    </row>
    <row r="4" spans="1:9" x14ac:dyDescent="0.2">
      <c r="A4" s="49" t="s">
        <v>23</v>
      </c>
      <c r="B4" s="49"/>
      <c r="C4" s="49"/>
      <c r="D4" s="49"/>
      <c r="E4" s="49"/>
      <c r="F4" s="49"/>
      <c r="G4" s="49"/>
    </row>
    <row r="5" spans="1:9" x14ac:dyDescent="0.2">
      <c r="A5" s="48" t="s">
        <v>22</v>
      </c>
      <c r="B5" s="49"/>
      <c r="C5" s="49"/>
      <c r="D5" s="49"/>
      <c r="E5" s="49"/>
      <c r="F5" s="49"/>
      <c r="G5" s="49"/>
    </row>
    <row r="6" spans="1:9" x14ac:dyDescent="0.2">
      <c r="A6" s="47"/>
      <c r="B6" s="47"/>
      <c r="C6" s="47"/>
      <c r="D6" s="47"/>
      <c r="E6" s="47"/>
      <c r="F6" s="47"/>
      <c r="G6" s="47"/>
    </row>
    <row r="7" spans="1:9" x14ac:dyDescent="0.2">
      <c r="A7" s="41" t="s">
        <v>6</v>
      </c>
      <c r="B7" s="44" t="s">
        <v>7</v>
      </c>
      <c r="C7" s="45"/>
      <c r="D7" s="45"/>
      <c r="E7" s="45"/>
      <c r="F7" s="46"/>
      <c r="G7" s="41" t="s">
        <v>8</v>
      </c>
    </row>
    <row r="8" spans="1:9" x14ac:dyDescent="0.2">
      <c r="A8" s="42"/>
      <c r="B8" s="41" t="s">
        <v>9</v>
      </c>
      <c r="C8" s="9" t="s">
        <v>10</v>
      </c>
      <c r="D8" s="41" t="s">
        <v>1</v>
      </c>
      <c r="E8" s="41" t="s">
        <v>2</v>
      </c>
      <c r="F8" s="41" t="s">
        <v>11</v>
      </c>
      <c r="G8" s="42"/>
    </row>
    <row r="9" spans="1:9" x14ac:dyDescent="0.2">
      <c r="A9" s="42"/>
      <c r="B9" s="43"/>
      <c r="C9" s="10" t="s">
        <v>12</v>
      </c>
      <c r="D9" s="43"/>
      <c r="E9" s="43"/>
      <c r="F9" s="43"/>
      <c r="G9" s="43"/>
    </row>
    <row r="10" spans="1:9" x14ac:dyDescent="0.2">
      <c r="A10" s="43"/>
      <c r="B10" s="7">
        <v>1</v>
      </c>
      <c r="C10" s="7">
        <v>2</v>
      </c>
      <c r="D10" s="7" t="s">
        <v>3</v>
      </c>
      <c r="E10" s="7">
        <v>4</v>
      </c>
      <c r="F10" s="7">
        <v>5</v>
      </c>
      <c r="G10" s="7" t="s">
        <v>13</v>
      </c>
    </row>
    <row r="11" spans="1:9" x14ac:dyDescent="0.2">
      <c r="A11" s="11" t="s">
        <v>24</v>
      </c>
      <c r="B11" s="4">
        <v>2764441833</v>
      </c>
      <c r="C11" s="12">
        <v>958709712</v>
      </c>
      <c r="D11" s="4">
        <f>+B11+C11</f>
        <v>3723151545</v>
      </c>
      <c r="E11" s="4">
        <v>3610947382</v>
      </c>
      <c r="F11" s="4">
        <v>3222897955</v>
      </c>
      <c r="G11" s="4">
        <f>+D11-E11</f>
        <v>112204163</v>
      </c>
    </row>
    <row r="12" spans="1:9" x14ac:dyDescent="0.2">
      <c r="A12" s="11" t="s">
        <v>25</v>
      </c>
      <c r="B12" s="4">
        <v>20149784</v>
      </c>
      <c r="C12" s="12">
        <v>5587330</v>
      </c>
      <c r="D12" s="4">
        <f>+B12+C12</f>
        <v>25737114</v>
      </c>
      <c r="E12" s="4">
        <v>25018719</v>
      </c>
      <c r="F12" s="4">
        <v>12006544</v>
      </c>
      <c r="G12" s="4">
        <f>+D12-E12</f>
        <v>718395</v>
      </c>
    </row>
    <row r="13" spans="1:9" ht="22.5" x14ac:dyDescent="0.2">
      <c r="A13" s="11" t="s">
        <v>26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9" x14ac:dyDescent="0.2">
      <c r="A14" s="11" t="s">
        <v>27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9" x14ac:dyDescent="0.2">
      <c r="A15" s="11" t="s">
        <v>28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9" x14ac:dyDescent="0.2">
      <c r="A16" s="3" t="s">
        <v>20</v>
      </c>
      <c r="B16" s="8">
        <f>SUM(B11:B15)</f>
        <v>2784591617</v>
      </c>
      <c r="C16" s="8">
        <f t="shared" ref="C16:G16" si="0">SUM(C11:C15)</f>
        <v>964297042</v>
      </c>
      <c r="D16" s="8">
        <f t="shared" si="0"/>
        <v>3748888659</v>
      </c>
      <c r="E16" s="8">
        <f t="shared" si="0"/>
        <v>3635966101</v>
      </c>
      <c r="F16" s="8">
        <f t="shared" si="0"/>
        <v>3234904499</v>
      </c>
      <c r="G16" s="8">
        <f t="shared" si="0"/>
        <v>112922558</v>
      </c>
      <c r="I16" s="14"/>
    </row>
  </sheetData>
  <mergeCells count="13">
    <mergeCell ref="A6:G6"/>
    <mergeCell ref="A1:G1"/>
    <mergeCell ref="A2:G2"/>
    <mergeCell ref="A3:G3"/>
    <mergeCell ref="A4:G4"/>
    <mergeCell ref="A5:G5"/>
    <mergeCell ref="A7:A10"/>
    <mergeCell ref="B7:F7"/>
    <mergeCell ref="G7:G9"/>
    <mergeCell ref="B8:B9"/>
    <mergeCell ref="D8:D9"/>
    <mergeCell ref="E8:E9"/>
    <mergeCell ref="F8:F9"/>
  </mergeCells>
  <pageMargins left="0.7" right="0.7" top="0.75" bottom="0.75" header="0.3" footer="0.3"/>
  <pageSetup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showGridLines="0" topLeftCell="A4" workbookViewId="0">
      <selection activeCell="D44" sqref="D44"/>
    </sheetView>
  </sheetViews>
  <sheetFormatPr baseColWidth="10" defaultColWidth="11.42578125" defaultRowHeight="14.25" x14ac:dyDescent="0.2"/>
  <cols>
    <col min="1" max="1" width="7.28515625" style="1" customWidth="1"/>
    <col min="2" max="2" width="39.28515625" style="1" customWidth="1"/>
    <col min="3" max="5" width="17.42578125" style="1" customWidth="1"/>
    <col min="6" max="7" width="14.85546875" style="1" bestFit="1" customWidth="1"/>
    <col min="8" max="8" width="14.42578125" style="1" bestFit="1" customWidth="1"/>
    <col min="9" max="16384" width="11.42578125" style="1"/>
  </cols>
  <sheetData>
    <row r="1" spans="1:11" x14ac:dyDescent="0.2">
      <c r="A1" s="48" t="s">
        <v>21</v>
      </c>
      <c r="B1" s="49"/>
      <c r="C1" s="49"/>
      <c r="D1" s="49"/>
      <c r="E1" s="49"/>
      <c r="F1" s="49"/>
      <c r="G1" s="49"/>
      <c r="H1" s="49"/>
    </row>
    <row r="2" spans="1:11" x14ac:dyDescent="0.2">
      <c r="A2" s="49" t="s">
        <v>0</v>
      </c>
      <c r="B2" s="49"/>
      <c r="C2" s="49"/>
      <c r="D2" s="49"/>
      <c r="E2" s="49"/>
      <c r="F2" s="49"/>
      <c r="G2" s="49"/>
      <c r="H2" s="49"/>
    </row>
    <row r="3" spans="1:11" x14ac:dyDescent="0.2">
      <c r="A3" s="49" t="s">
        <v>4</v>
      </c>
      <c r="B3" s="49"/>
      <c r="C3" s="49"/>
      <c r="D3" s="49"/>
      <c r="E3" s="49"/>
      <c r="F3" s="49"/>
      <c r="G3" s="49"/>
      <c r="H3" s="49"/>
    </row>
    <row r="4" spans="1:11" x14ac:dyDescent="0.2">
      <c r="A4" s="49" t="s">
        <v>29</v>
      </c>
      <c r="B4" s="49"/>
      <c r="C4" s="49"/>
      <c r="D4" s="49"/>
      <c r="E4" s="49"/>
      <c r="F4" s="49"/>
      <c r="G4" s="49"/>
      <c r="H4" s="49"/>
    </row>
    <row r="5" spans="1:11" x14ac:dyDescent="0.2">
      <c r="A5" s="48" t="s">
        <v>22</v>
      </c>
      <c r="B5" s="49"/>
      <c r="C5" s="49"/>
      <c r="D5" s="49"/>
      <c r="E5" s="49"/>
      <c r="F5" s="49"/>
      <c r="G5" s="49"/>
      <c r="H5" s="49"/>
      <c r="K5" s="15"/>
    </row>
    <row r="6" spans="1:11" ht="8.25" customHeight="1" x14ac:dyDescent="0.2">
      <c r="A6" s="47"/>
      <c r="B6" s="47"/>
      <c r="C6" s="47"/>
      <c r="D6" s="47"/>
      <c r="E6" s="47"/>
      <c r="F6" s="47"/>
      <c r="G6" s="47"/>
      <c r="H6" s="47"/>
    </row>
    <row r="7" spans="1:11" ht="11.25" customHeight="1" x14ac:dyDescent="0.2">
      <c r="A7" s="52" t="s">
        <v>6</v>
      </c>
      <c r="B7" s="53"/>
      <c r="C7" s="44" t="s">
        <v>7</v>
      </c>
      <c r="D7" s="45"/>
      <c r="E7" s="45"/>
      <c r="F7" s="45"/>
      <c r="G7" s="46"/>
      <c r="H7" s="41" t="s">
        <v>8</v>
      </c>
    </row>
    <row r="8" spans="1:11" ht="11.25" customHeight="1" x14ac:dyDescent="0.2">
      <c r="A8" s="54"/>
      <c r="B8" s="55"/>
      <c r="C8" s="41" t="s">
        <v>9</v>
      </c>
      <c r="D8" s="9" t="s">
        <v>10</v>
      </c>
      <c r="E8" s="41" t="s">
        <v>1</v>
      </c>
      <c r="F8" s="41" t="s">
        <v>2</v>
      </c>
      <c r="G8" s="41" t="s">
        <v>11</v>
      </c>
      <c r="H8" s="42"/>
    </row>
    <row r="9" spans="1:11" ht="11.25" customHeight="1" x14ac:dyDescent="0.2">
      <c r="A9" s="54"/>
      <c r="B9" s="55"/>
      <c r="C9" s="43"/>
      <c r="D9" s="10" t="s">
        <v>12</v>
      </c>
      <c r="E9" s="43"/>
      <c r="F9" s="43"/>
      <c r="G9" s="43"/>
      <c r="H9" s="43"/>
    </row>
    <row r="10" spans="1:11" ht="11.25" customHeight="1" x14ac:dyDescent="0.2">
      <c r="A10" s="56"/>
      <c r="B10" s="57"/>
      <c r="C10" s="7">
        <v>1</v>
      </c>
      <c r="D10" s="7">
        <v>2</v>
      </c>
      <c r="E10" s="7" t="s">
        <v>3</v>
      </c>
      <c r="F10" s="7">
        <v>4</v>
      </c>
      <c r="G10" s="7">
        <v>5</v>
      </c>
      <c r="H10" s="7" t="s">
        <v>13</v>
      </c>
    </row>
    <row r="11" spans="1:11" s="21" customFormat="1" ht="15" x14ac:dyDescent="0.25">
      <c r="A11" s="16" t="s">
        <v>30</v>
      </c>
      <c r="B11" s="17"/>
      <c r="C11" s="18">
        <f>SUM(C12:C18)</f>
        <v>2170888850</v>
      </c>
      <c r="D11" s="18">
        <f t="shared" ref="D11:H11" si="0">SUM(D12:D18)</f>
        <v>491964120</v>
      </c>
      <c r="E11" s="18">
        <f t="shared" si="0"/>
        <v>2662852970</v>
      </c>
      <c r="F11" s="18">
        <f t="shared" si="0"/>
        <v>2553824655</v>
      </c>
      <c r="G11" s="18">
        <f t="shared" si="0"/>
        <v>2507502111</v>
      </c>
      <c r="H11" s="18">
        <f t="shared" si="0"/>
        <v>109028315</v>
      </c>
      <c r="I11" s="19"/>
      <c r="J11" s="19"/>
      <c r="K11" s="20"/>
    </row>
    <row r="12" spans="1:11" ht="11.25" customHeight="1" x14ac:dyDescent="0.2">
      <c r="A12" s="22"/>
      <c r="B12" s="23" t="s">
        <v>31</v>
      </c>
      <c r="C12" s="4">
        <v>786719112</v>
      </c>
      <c r="D12" s="4">
        <v>21767795</v>
      </c>
      <c r="E12" s="4">
        <f>+C12+D12</f>
        <v>808486907</v>
      </c>
      <c r="F12" s="4">
        <v>772480437</v>
      </c>
      <c r="G12" s="4">
        <v>772480437</v>
      </c>
      <c r="H12" s="4">
        <f>+E12-F12</f>
        <v>36006470</v>
      </c>
      <c r="I12" s="24"/>
      <c r="J12" s="24"/>
      <c r="K12" s="15"/>
    </row>
    <row r="13" spans="1:11" ht="11.25" customHeight="1" x14ac:dyDescent="0.2">
      <c r="A13" s="22"/>
      <c r="B13" s="23" t="s">
        <v>32</v>
      </c>
      <c r="C13" s="4">
        <v>141969482</v>
      </c>
      <c r="D13" s="4">
        <v>-14579365</v>
      </c>
      <c r="E13" s="4">
        <f t="shared" ref="E13:E18" si="1">+C13+D13</f>
        <v>127390117</v>
      </c>
      <c r="F13" s="4">
        <v>117967016</v>
      </c>
      <c r="G13" s="4">
        <v>117967016</v>
      </c>
      <c r="H13" s="4">
        <f t="shared" ref="H13:H18" si="2">+E13-F13</f>
        <v>9423101</v>
      </c>
      <c r="I13" s="24"/>
      <c r="J13" s="24"/>
      <c r="K13" s="15"/>
    </row>
    <row r="14" spans="1:11" ht="11.25" customHeight="1" x14ac:dyDescent="0.2">
      <c r="A14" s="22"/>
      <c r="B14" s="23" t="s">
        <v>33</v>
      </c>
      <c r="C14" s="4">
        <v>435505840</v>
      </c>
      <c r="D14" s="4">
        <v>179917312</v>
      </c>
      <c r="E14" s="4">
        <f t="shared" si="1"/>
        <v>615423152</v>
      </c>
      <c r="F14" s="4">
        <v>578723022</v>
      </c>
      <c r="G14" s="4">
        <v>535214147</v>
      </c>
      <c r="H14" s="4">
        <f t="shared" si="2"/>
        <v>36700130</v>
      </c>
      <c r="I14" s="24"/>
      <c r="J14" s="24"/>
      <c r="K14" s="15"/>
    </row>
    <row r="15" spans="1:11" ht="11.25" customHeight="1" x14ac:dyDescent="0.2">
      <c r="A15" s="22"/>
      <c r="B15" s="23" t="s">
        <v>34</v>
      </c>
      <c r="C15" s="4">
        <v>166571020</v>
      </c>
      <c r="D15" s="4">
        <v>33388297</v>
      </c>
      <c r="E15" s="4">
        <f t="shared" si="1"/>
        <v>199959317</v>
      </c>
      <c r="F15" s="4">
        <v>199587688</v>
      </c>
      <c r="G15" s="4">
        <v>196774019</v>
      </c>
      <c r="H15" s="4">
        <f t="shared" si="2"/>
        <v>371629</v>
      </c>
      <c r="I15" s="24"/>
      <c r="J15" s="24"/>
      <c r="K15" s="15"/>
    </row>
    <row r="16" spans="1:11" ht="11.25" customHeight="1" x14ac:dyDescent="0.2">
      <c r="A16" s="22"/>
      <c r="B16" s="23" t="s">
        <v>35</v>
      </c>
      <c r="C16" s="4">
        <v>593954327</v>
      </c>
      <c r="D16" s="4">
        <v>248193614</v>
      </c>
      <c r="E16" s="4">
        <f t="shared" si="1"/>
        <v>842147941</v>
      </c>
      <c r="F16" s="4">
        <v>815620956</v>
      </c>
      <c r="G16" s="4">
        <v>815620956</v>
      </c>
      <c r="H16" s="4">
        <f t="shared" si="2"/>
        <v>26526985</v>
      </c>
      <c r="I16" s="24"/>
      <c r="J16" s="24"/>
      <c r="K16" s="15"/>
    </row>
    <row r="17" spans="1:11" ht="11.25" customHeight="1" x14ac:dyDescent="0.2">
      <c r="A17" s="22"/>
      <c r="B17" s="23" t="s">
        <v>36</v>
      </c>
      <c r="C17" s="4">
        <v>0</v>
      </c>
      <c r="D17" s="4">
        <v>0</v>
      </c>
      <c r="E17" s="4">
        <f t="shared" si="1"/>
        <v>0</v>
      </c>
      <c r="F17" s="4">
        <v>0</v>
      </c>
      <c r="G17" s="4">
        <v>0</v>
      </c>
      <c r="H17" s="4">
        <f t="shared" si="2"/>
        <v>0</v>
      </c>
      <c r="I17" s="24"/>
      <c r="J17" s="24"/>
      <c r="K17" s="15"/>
    </row>
    <row r="18" spans="1:11" ht="11.25" customHeight="1" x14ac:dyDescent="0.2">
      <c r="A18" s="22"/>
      <c r="B18" s="23" t="s">
        <v>37</v>
      </c>
      <c r="C18" s="4">
        <v>46169069</v>
      </c>
      <c r="D18" s="4">
        <v>23276467</v>
      </c>
      <c r="E18" s="4">
        <f t="shared" si="1"/>
        <v>69445536</v>
      </c>
      <c r="F18" s="4">
        <v>69445536</v>
      </c>
      <c r="G18" s="4">
        <v>69445536</v>
      </c>
      <c r="H18" s="4">
        <f t="shared" si="2"/>
        <v>0</v>
      </c>
      <c r="I18" s="24"/>
      <c r="J18" s="24"/>
      <c r="K18" s="15"/>
    </row>
    <row r="19" spans="1:11" s="21" customFormat="1" ht="11.25" customHeight="1" x14ac:dyDescent="0.25">
      <c r="A19" s="22" t="s">
        <v>38</v>
      </c>
      <c r="B19" s="25"/>
      <c r="C19" s="18">
        <f>SUM(C20:C28)</f>
        <v>373611702</v>
      </c>
      <c r="D19" s="18">
        <f t="shared" ref="D19:H19" si="3">SUM(D20:D28)</f>
        <v>167674773</v>
      </c>
      <c r="E19" s="18">
        <f t="shared" si="3"/>
        <v>541286475</v>
      </c>
      <c r="F19" s="18">
        <f t="shared" si="3"/>
        <v>540027506</v>
      </c>
      <c r="G19" s="18">
        <f t="shared" si="3"/>
        <v>357913786</v>
      </c>
      <c r="H19" s="18">
        <f t="shared" si="3"/>
        <v>1258969</v>
      </c>
      <c r="I19" s="19"/>
      <c r="J19" s="19"/>
      <c r="K19" s="20"/>
    </row>
    <row r="20" spans="1:11" ht="11.25" customHeight="1" x14ac:dyDescent="0.2">
      <c r="A20" s="22"/>
      <c r="B20" s="23" t="s">
        <v>39</v>
      </c>
      <c r="C20" s="4">
        <v>29351257</v>
      </c>
      <c r="D20" s="4">
        <v>7869193</v>
      </c>
      <c r="E20" s="4">
        <f>+C20+D20</f>
        <v>37220450</v>
      </c>
      <c r="F20" s="4">
        <v>37205722</v>
      </c>
      <c r="G20" s="4">
        <v>26452844</v>
      </c>
      <c r="H20" s="4">
        <f t="shared" ref="H20:H28" si="4">+E20-F20</f>
        <v>14728</v>
      </c>
      <c r="I20" s="24"/>
      <c r="J20" s="24"/>
      <c r="K20" s="15"/>
    </row>
    <row r="21" spans="1:11" ht="11.25" customHeight="1" x14ac:dyDescent="0.2">
      <c r="A21" s="22"/>
      <c r="B21" s="23" t="s">
        <v>40</v>
      </c>
      <c r="C21" s="4">
        <v>2786991</v>
      </c>
      <c r="D21" s="4">
        <v>41377352</v>
      </c>
      <c r="E21" s="4">
        <f t="shared" ref="E21:E28" si="5">+C21+D21</f>
        <v>44164343</v>
      </c>
      <c r="F21" s="4">
        <v>44164343</v>
      </c>
      <c r="G21" s="4">
        <v>35163613</v>
      </c>
      <c r="H21" s="4">
        <f t="shared" si="4"/>
        <v>0</v>
      </c>
      <c r="I21" s="24"/>
      <c r="J21" s="24"/>
      <c r="K21" s="15"/>
    </row>
    <row r="22" spans="1:11" ht="11.25" customHeight="1" x14ac:dyDescent="0.2">
      <c r="A22" s="22"/>
      <c r="B22" s="23" t="s">
        <v>41</v>
      </c>
      <c r="C22" s="4">
        <v>80000</v>
      </c>
      <c r="D22" s="4">
        <v>-79678</v>
      </c>
      <c r="E22" s="4">
        <f t="shared" si="5"/>
        <v>322</v>
      </c>
      <c r="F22" s="4">
        <v>322</v>
      </c>
      <c r="G22" s="4">
        <v>322</v>
      </c>
      <c r="H22" s="4">
        <f t="shared" si="4"/>
        <v>0</v>
      </c>
      <c r="I22" s="24"/>
      <c r="J22" s="24"/>
      <c r="K22" s="15"/>
    </row>
    <row r="23" spans="1:11" ht="11.25" customHeight="1" x14ac:dyDescent="0.2">
      <c r="A23" s="22"/>
      <c r="B23" s="23" t="s">
        <v>42</v>
      </c>
      <c r="C23" s="4">
        <v>4105287</v>
      </c>
      <c r="D23" s="4">
        <v>-2819576</v>
      </c>
      <c r="E23" s="4">
        <f t="shared" si="5"/>
        <v>1285711</v>
      </c>
      <c r="F23" s="4">
        <v>1285559</v>
      </c>
      <c r="G23" s="4">
        <v>942671</v>
      </c>
      <c r="H23" s="4">
        <f t="shared" si="4"/>
        <v>152</v>
      </c>
      <c r="I23" s="24"/>
      <c r="J23" s="24"/>
      <c r="K23" s="15"/>
    </row>
    <row r="24" spans="1:11" ht="11.25" customHeight="1" x14ac:dyDescent="0.2">
      <c r="A24" s="22"/>
      <c r="B24" s="23" t="s">
        <v>43</v>
      </c>
      <c r="C24" s="4">
        <v>288526040</v>
      </c>
      <c r="D24" s="4">
        <v>136857375</v>
      </c>
      <c r="E24" s="4">
        <f t="shared" si="5"/>
        <v>425383415</v>
      </c>
      <c r="F24" s="4">
        <v>424568564</v>
      </c>
      <c r="G24" s="4">
        <v>268820608</v>
      </c>
      <c r="H24" s="4">
        <f t="shared" si="4"/>
        <v>814851</v>
      </c>
      <c r="I24" s="24"/>
      <c r="J24" s="24"/>
      <c r="K24" s="15"/>
    </row>
    <row r="25" spans="1:11" ht="11.25" customHeight="1" x14ac:dyDescent="0.2">
      <c r="A25" s="22"/>
      <c r="B25" s="23" t="s">
        <v>44</v>
      </c>
      <c r="C25" s="4">
        <v>18817511</v>
      </c>
      <c r="D25" s="4">
        <v>-3868268</v>
      </c>
      <c r="E25" s="4">
        <f t="shared" si="5"/>
        <v>14949243</v>
      </c>
      <c r="F25" s="4">
        <v>14542613</v>
      </c>
      <c r="G25" s="4">
        <v>12958346</v>
      </c>
      <c r="H25" s="4">
        <f t="shared" si="4"/>
        <v>406630</v>
      </c>
      <c r="I25" s="24"/>
      <c r="J25" s="24"/>
      <c r="K25" s="15"/>
    </row>
    <row r="26" spans="1:11" ht="11.25" customHeight="1" x14ac:dyDescent="0.2">
      <c r="A26" s="22"/>
      <c r="B26" s="23" t="s">
        <v>45</v>
      </c>
      <c r="C26" s="4">
        <v>20615472</v>
      </c>
      <c r="D26" s="4">
        <v>-8215518</v>
      </c>
      <c r="E26" s="4">
        <f t="shared" si="5"/>
        <v>12399954</v>
      </c>
      <c r="F26" s="4">
        <v>12397699</v>
      </c>
      <c r="G26" s="4">
        <v>9144978</v>
      </c>
      <c r="H26" s="4">
        <f t="shared" si="4"/>
        <v>2255</v>
      </c>
      <c r="I26" s="24"/>
      <c r="J26" s="24"/>
      <c r="K26" s="15"/>
    </row>
    <row r="27" spans="1:11" ht="11.25" customHeight="1" x14ac:dyDescent="0.2">
      <c r="A27" s="22"/>
      <c r="B27" s="23" t="s">
        <v>46</v>
      </c>
      <c r="C27" s="4">
        <v>0</v>
      </c>
      <c r="D27" s="4">
        <v>0</v>
      </c>
      <c r="E27" s="4">
        <f t="shared" si="5"/>
        <v>0</v>
      </c>
      <c r="F27" s="4">
        <v>0</v>
      </c>
      <c r="G27" s="4">
        <v>0</v>
      </c>
      <c r="H27" s="4">
        <f t="shared" si="4"/>
        <v>0</v>
      </c>
      <c r="I27" s="24"/>
      <c r="J27" s="24"/>
      <c r="K27" s="15"/>
    </row>
    <row r="28" spans="1:11" ht="11.25" customHeight="1" x14ac:dyDescent="0.2">
      <c r="A28" s="22"/>
      <c r="B28" s="23" t="s">
        <v>47</v>
      </c>
      <c r="C28" s="4">
        <v>9329144</v>
      </c>
      <c r="D28" s="4">
        <v>-3446107</v>
      </c>
      <c r="E28" s="4">
        <f t="shared" si="5"/>
        <v>5883037</v>
      </c>
      <c r="F28" s="4">
        <v>5862684</v>
      </c>
      <c r="G28" s="4">
        <v>4430404</v>
      </c>
      <c r="H28" s="4">
        <f t="shared" si="4"/>
        <v>20353</v>
      </c>
      <c r="I28" s="24"/>
      <c r="J28" s="24"/>
      <c r="K28" s="15"/>
    </row>
    <row r="29" spans="1:11" s="21" customFormat="1" ht="11.25" customHeight="1" x14ac:dyDescent="0.25">
      <c r="A29" s="22" t="s">
        <v>48</v>
      </c>
      <c r="B29" s="25"/>
      <c r="C29" s="18">
        <f>SUM(C30:C38)</f>
        <v>215102062</v>
      </c>
      <c r="D29" s="18">
        <f t="shared" ref="D29" si="6">SUM(D30:D38)</f>
        <v>298350912</v>
      </c>
      <c r="E29" s="18">
        <f>SUM(E30:E38)</f>
        <v>513452974</v>
      </c>
      <c r="F29" s="18">
        <f t="shared" ref="F29:H29" si="7">SUM(F30:F38)</f>
        <v>511536094</v>
      </c>
      <c r="G29" s="18">
        <f t="shared" si="7"/>
        <v>351926984</v>
      </c>
      <c r="H29" s="18">
        <f t="shared" si="7"/>
        <v>1916880</v>
      </c>
      <c r="I29" s="24"/>
      <c r="J29" s="19"/>
      <c r="K29" s="20"/>
    </row>
    <row r="30" spans="1:11" ht="11.25" customHeight="1" x14ac:dyDescent="0.2">
      <c r="A30" s="22"/>
      <c r="B30" s="23" t="s">
        <v>49</v>
      </c>
      <c r="C30" s="4">
        <v>41161947</v>
      </c>
      <c r="D30" s="4">
        <v>1331669</v>
      </c>
      <c r="E30" s="4">
        <f t="shared" ref="E30:E38" si="8">+C30+D30</f>
        <v>42493616</v>
      </c>
      <c r="F30" s="4">
        <v>42485338</v>
      </c>
      <c r="G30" s="4">
        <v>39810343</v>
      </c>
      <c r="H30" s="4">
        <f t="shared" ref="H30:H38" si="9">+E30-F30</f>
        <v>8278</v>
      </c>
      <c r="I30" s="24"/>
      <c r="J30" s="24"/>
      <c r="K30" s="15"/>
    </row>
    <row r="31" spans="1:11" ht="11.25" customHeight="1" x14ac:dyDescent="0.2">
      <c r="A31" s="22"/>
      <c r="B31" s="23" t="s">
        <v>50</v>
      </c>
      <c r="C31" s="4">
        <v>13010516</v>
      </c>
      <c r="D31" s="4">
        <v>1845827</v>
      </c>
      <c r="E31" s="4">
        <f t="shared" si="8"/>
        <v>14856343</v>
      </c>
      <c r="F31" s="4">
        <v>14856343</v>
      </c>
      <c r="G31" s="4">
        <v>13622363</v>
      </c>
      <c r="H31" s="4">
        <f t="shared" si="9"/>
        <v>0</v>
      </c>
      <c r="I31" s="24"/>
      <c r="J31" s="24"/>
      <c r="K31" s="15"/>
    </row>
    <row r="32" spans="1:11" ht="11.25" customHeight="1" x14ac:dyDescent="0.2">
      <c r="A32" s="22"/>
      <c r="B32" s="23" t="s">
        <v>51</v>
      </c>
      <c r="C32" s="4">
        <v>121392623</v>
      </c>
      <c r="D32" s="4">
        <v>70429011</v>
      </c>
      <c r="E32" s="4">
        <f t="shared" si="8"/>
        <v>191821634</v>
      </c>
      <c r="F32" s="4">
        <v>191516734</v>
      </c>
      <c r="G32" s="4">
        <v>101865468</v>
      </c>
      <c r="H32" s="4">
        <f t="shared" si="9"/>
        <v>304900</v>
      </c>
      <c r="I32" s="24"/>
      <c r="J32" s="24"/>
      <c r="K32" s="15"/>
    </row>
    <row r="33" spans="1:11" ht="11.25" customHeight="1" x14ac:dyDescent="0.2">
      <c r="A33" s="22"/>
      <c r="B33" s="23" t="s">
        <v>52</v>
      </c>
      <c r="C33" s="4">
        <v>2829986</v>
      </c>
      <c r="D33" s="4">
        <v>671506</v>
      </c>
      <c r="E33" s="4">
        <f t="shared" si="8"/>
        <v>3501492</v>
      </c>
      <c r="F33" s="4">
        <v>3501468</v>
      </c>
      <c r="G33" s="4">
        <v>3171121</v>
      </c>
      <c r="H33" s="4">
        <f t="shared" si="9"/>
        <v>24</v>
      </c>
      <c r="I33" s="24"/>
      <c r="J33" s="24"/>
      <c r="K33" s="15"/>
    </row>
    <row r="34" spans="1:11" ht="11.25" customHeight="1" x14ac:dyDescent="0.2">
      <c r="A34" s="22"/>
      <c r="B34" s="23" t="s">
        <v>53</v>
      </c>
      <c r="C34" s="4">
        <v>31181504</v>
      </c>
      <c r="D34" s="26">
        <v>215390617</v>
      </c>
      <c r="E34" s="4">
        <f t="shared" si="8"/>
        <v>246572121</v>
      </c>
      <c r="F34" s="4">
        <v>245787237</v>
      </c>
      <c r="G34" s="4">
        <v>184065375</v>
      </c>
      <c r="H34" s="4">
        <f t="shared" si="9"/>
        <v>784884</v>
      </c>
      <c r="I34" s="24"/>
      <c r="J34" s="24"/>
      <c r="K34" s="15"/>
    </row>
    <row r="35" spans="1:11" ht="11.25" customHeight="1" x14ac:dyDescent="0.2">
      <c r="A35" s="22"/>
      <c r="B35" s="23" t="s">
        <v>54</v>
      </c>
      <c r="C35" s="4">
        <v>554000</v>
      </c>
      <c r="D35" s="4">
        <v>2435753</v>
      </c>
      <c r="E35" s="4">
        <f t="shared" si="8"/>
        <v>2989753</v>
      </c>
      <c r="F35" s="26">
        <v>2982918</v>
      </c>
      <c r="G35" s="4">
        <v>2609291</v>
      </c>
      <c r="H35" s="4">
        <f t="shared" si="9"/>
        <v>6835</v>
      </c>
      <c r="I35" s="24"/>
      <c r="J35" s="24"/>
      <c r="K35" s="15"/>
    </row>
    <row r="36" spans="1:11" ht="11.25" customHeight="1" x14ac:dyDescent="0.2">
      <c r="A36" s="22"/>
      <c r="B36" s="23" t="s">
        <v>55</v>
      </c>
      <c r="C36" s="4">
        <v>3188342</v>
      </c>
      <c r="D36" s="4">
        <v>-1325975</v>
      </c>
      <c r="E36" s="4">
        <f t="shared" si="8"/>
        <v>1862367</v>
      </c>
      <c r="F36" s="4">
        <v>1269650</v>
      </c>
      <c r="G36" s="4">
        <v>1209088</v>
      </c>
      <c r="H36" s="4">
        <f t="shared" si="9"/>
        <v>592717</v>
      </c>
      <c r="I36" s="24"/>
      <c r="J36" s="24"/>
      <c r="K36" s="15"/>
    </row>
    <row r="37" spans="1:11" ht="11.25" customHeight="1" x14ac:dyDescent="0.2">
      <c r="A37" s="22"/>
      <c r="B37" s="23" t="s">
        <v>56</v>
      </c>
      <c r="C37" s="4">
        <v>1230613</v>
      </c>
      <c r="D37" s="4">
        <v>7036173</v>
      </c>
      <c r="E37" s="4">
        <f t="shared" si="8"/>
        <v>8266786</v>
      </c>
      <c r="F37" s="4">
        <v>8078872</v>
      </c>
      <c r="G37" s="4">
        <v>4516972</v>
      </c>
      <c r="H37" s="4">
        <f t="shared" si="9"/>
        <v>187914</v>
      </c>
      <c r="I37" s="24"/>
      <c r="J37" s="24"/>
      <c r="K37" s="15"/>
    </row>
    <row r="38" spans="1:11" ht="11.25" customHeight="1" x14ac:dyDescent="0.2">
      <c r="A38" s="22"/>
      <c r="B38" s="23" t="s">
        <v>57</v>
      </c>
      <c r="C38" s="4">
        <v>552531</v>
      </c>
      <c r="D38" s="4">
        <v>536331</v>
      </c>
      <c r="E38" s="4">
        <f t="shared" si="8"/>
        <v>1088862</v>
      </c>
      <c r="F38" s="4">
        <v>1057534</v>
      </c>
      <c r="G38" s="4">
        <v>1056963</v>
      </c>
      <c r="H38" s="4">
        <f t="shared" si="9"/>
        <v>31328</v>
      </c>
      <c r="I38" s="24"/>
      <c r="J38" s="24"/>
      <c r="K38" s="15"/>
    </row>
    <row r="39" spans="1:11" s="21" customFormat="1" ht="14.25" customHeight="1" x14ac:dyDescent="0.25">
      <c r="A39" s="22" t="s">
        <v>58</v>
      </c>
      <c r="B39" s="25"/>
      <c r="C39" s="18">
        <f t="shared" ref="C39:H39" si="10">SUM(C40:C48)</f>
        <v>4839219</v>
      </c>
      <c r="D39" s="18">
        <f t="shared" si="10"/>
        <v>719907</v>
      </c>
      <c r="E39" s="18">
        <f t="shared" si="10"/>
        <v>5559126</v>
      </c>
      <c r="F39" s="18">
        <f t="shared" si="10"/>
        <v>5559126</v>
      </c>
      <c r="G39" s="18">
        <f t="shared" si="10"/>
        <v>5555075</v>
      </c>
      <c r="H39" s="18">
        <f t="shared" si="10"/>
        <v>0</v>
      </c>
      <c r="I39" s="24"/>
      <c r="J39" s="19"/>
      <c r="K39" s="20"/>
    </row>
    <row r="40" spans="1:11" ht="11.25" customHeight="1" x14ac:dyDescent="0.2">
      <c r="A40" s="22"/>
      <c r="B40" s="23" t="s">
        <v>59</v>
      </c>
      <c r="C40" s="4">
        <v>0</v>
      </c>
      <c r="D40" s="4">
        <v>0</v>
      </c>
      <c r="E40" s="4">
        <f t="shared" ref="E40:E48" si="11">+C40+D40</f>
        <v>0</v>
      </c>
      <c r="F40" s="4">
        <v>0</v>
      </c>
      <c r="G40" s="4">
        <v>0</v>
      </c>
      <c r="H40" s="4">
        <f t="shared" ref="H40:H48" si="12">+E40-F40</f>
        <v>0</v>
      </c>
      <c r="I40" s="19"/>
      <c r="J40" s="19"/>
      <c r="K40" s="15"/>
    </row>
    <row r="41" spans="1:11" ht="11.25" customHeight="1" x14ac:dyDescent="0.2">
      <c r="A41" s="22"/>
      <c r="B41" s="23" t="s">
        <v>60</v>
      </c>
      <c r="C41" s="4">
        <v>0</v>
      </c>
      <c r="D41" s="4">
        <v>0</v>
      </c>
      <c r="E41" s="4">
        <f t="shared" si="11"/>
        <v>0</v>
      </c>
      <c r="F41" s="4">
        <v>0</v>
      </c>
      <c r="G41" s="4">
        <v>0</v>
      </c>
      <c r="H41" s="4">
        <f t="shared" si="12"/>
        <v>0</v>
      </c>
      <c r="I41" s="19"/>
      <c r="J41" s="19"/>
      <c r="K41" s="15"/>
    </row>
    <row r="42" spans="1:11" ht="11.25" customHeight="1" x14ac:dyDescent="0.2">
      <c r="A42" s="22"/>
      <c r="B42" s="23" t="s">
        <v>61</v>
      </c>
      <c r="C42" s="4">
        <v>2400000</v>
      </c>
      <c r="D42" s="4">
        <v>837793</v>
      </c>
      <c r="E42" s="4">
        <f t="shared" si="11"/>
        <v>3237793</v>
      </c>
      <c r="F42" s="4">
        <v>3237793</v>
      </c>
      <c r="G42" s="4">
        <v>3237793</v>
      </c>
      <c r="H42" s="4">
        <f t="shared" si="12"/>
        <v>0</v>
      </c>
      <c r="I42" s="24"/>
      <c r="J42" s="24"/>
      <c r="K42" s="15"/>
    </row>
    <row r="43" spans="1:11" ht="11.25" customHeight="1" x14ac:dyDescent="0.2">
      <c r="A43" s="22"/>
      <c r="B43" s="23" t="s">
        <v>62</v>
      </c>
      <c r="C43" s="4">
        <v>2439219</v>
      </c>
      <c r="D43" s="4">
        <v>-117886</v>
      </c>
      <c r="E43" s="4">
        <f t="shared" si="11"/>
        <v>2321333</v>
      </c>
      <c r="F43" s="26">
        <v>2321333</v>
      </c>
      <c r="G43" s="4">
        <v>2317282</v>
      </c>
      <c r="H43" s="4">
        <f t="shared" si="12"/>
        <v>0</v>
      </c>
      <c r="I43" s="24"/>
      <c r="J43" s="24"/>
      <c r="K43" s="15"/>
    </row>
    <row r="44" spans="1:11" ht="11.25" customHeight="1" x14ac:dyDescent="0.2">
      <c r="A44" s="22"/>
      <c r="B44" s="23" t="s">
        <v>27</v>
      </c>
      <c r="C44" s="4">
        <v>0</v>
      </c>
      <c r="D44" s="4">
        <v>0</v>
      </c>
      <c r="E44" s="4">
        <f t="shared" si="11"/>
        <v>0</v>
      </c>
      <c r="F44" s="4">
        <v>0</v>
      </c>
      <c r="G44" s="4">
        <v>0</v>
      </c>
      <c r="H44" s="4">
        <f t="shared" si="12"/>
        <v>0</v>
      </c>
      <c r="I44" s="24"/>
      <c r="J44" s="24"/>
      <c r="K44" s="15"/>
    </row>
    <row r="45" spans="1:11" ht="11.25" customHeight="1" x14ac:dyDescent="0.2">
      <c r="A45" s="22"/>
      <c r="B45" s="23" t="s">
        <v>63</v>
      </c>
      <c r="C45" s="4">
        <v>0</v>
      </c>
      <c r="D45" s="4">
        <v>0</v>
      </c>
      <c r="E45" s="4">
        <f t="shared" si="11"/>
        <v>0</v>
      </c>
      <c r="F45" s="4">
        <v>0</v>
      </c>
      <c r="G45" s="4">
        <v>0</v>
      </c>
      <c r="H45" s="4">
        <f t="shared" si="12"/>
        <v>0</v>
      </c>
      <c r="I45" s="24"/>
      <c r="J45" s="24"/>
      <c r="K45" s="15"/>
    </row>
    <row r="46" spans="1:11" ht="11.25" customHeight="1" x14ac:dyDescent="0.2">
      <c r="A46" s="22"/>
      <c r="B46" s="23" t="s">
        <v>64</v>
      </c>
      <c r="C46" s="4">
        <v>0</v>
      </c>
      <c r="D46" s="4">
        <v>0</v>
      </c>
      <c r="E46" s="4">
        <f t="shared" si="11"/>
        <v>0</v>
      </c>
      <c r="F46" s="4">
        <v>0</v>
      </c>
      <c r="G46" s="4">
        <v>0</v>
      </c>
      <c r="H46" s="4">
        <f t="shared" si="12"/>
        <v>0</v>
      </c>
      <c r="I46" s="24"/>
      <c r="J46" s="24"/>
      <c r="K46" s="15"/>
    </row>
    <row r="47" spans="1:11" ht="11.25" customHeight="1" x14ac:dyDescent="0.2">
      <c r="A47" s="22"/>
      <c r="B47" s="23" t="s">
        <v>65</v>
      </c>
      <c r="C47" s="4">
        <v>0</v>
      </c>
      <c r="D47" s="4">
        <v>0</v>
      </c>
      <c r="E47" s="4">
        <f t="shared" si="11"/>
        <v>0</v>
      </c>
      <c r="F47" s="4">
        <v>0</v>
      </c>
      <c r="G47" s="4">
        <v>0</v>
      </c>
      <c r="H47" s="4">
        <f t="shared" si="12"/>
        <v>0</v>
      </c>
      <c r="I47" s="24"/>
      <c r="J47" s="24"/>
      <c r="K47" s="15"/>
    </row>
    <row r="48" spans="1:11" ht="11.25" customHeight="1" x14ac:dyDescent="0.2">
      <c r="A48" s="22"/>
      <c r="B48" s="23" t="s">
        <v>66</v>
      </c>
      <c r="C48" s="4">
        <v>0</v>
      </c>
      <c r="D48" s="4">
        <v>0</v>
      </c>
      <c r="E48" s="4">
        <f t="shared" si="11"/>
        <v>0</v>
      </c>
      <c r="F48" s="4">
        <v>0</v>
      </c>
      <c r="G48" s="4">
        <v>0</v>
      </c>
      <c r="H48" s="4">
        <f t="shared" si="12"/>
        <v>0</v>
      </c>
      <c r="I48" s="24"/>
      <c r="J48" s="24"/>
      <c r="K48" s="15"/>
    </row>
    <row r="49" spans="1:11" s="21" customFormat="1" ht="11.25" customHeight="1" x14ac:dyDescent="0.25">
      <c r="A49" s="22" t="s">
        <v>67</v>
      </c>
      <c r="B49" s="25"/>
      <c r="C49" s="18">
        <f>SUM(C50:C58)</f>
        <v>20149784</v>
      </c>
      <c r="D49" s="18">
        <f t="shared" ref="D49:H49" si="13">SUM(D50:D58)</f>
        <v>-3614374</v>
      </c>
      <c r="E49" s="18">
        <f t="shared" si="13"/>
        <v>16535410</v>
      </c>
      <c r="F49" s="18">
        <f t="shared" si="13"/>
        <v>16269904</v>
      </c>
      <c r="G49" s="18">
        <f t="shared" si="13"/>
        <v>3465270</v>
      </c>
      <c r="H49" s="18">
        <f t="shared" si="13"/>
        <v>265506</v>
      </c>
      <c r="I49" s="24"/>
      <c r="J49" s="24"/>
      <c r="K49" s="20"/>
    </row>
    <row r="50" spans="1:11" ht="11.25" customHeight="1" x14ac:dyDescent="0.2">
      <c r="A50" s="22"/>
      <c r="B50" s="23" t="s">
        <v>68</v>
      </c>
      <c r="C50" s="4">
        <v>4866746</v>
      </c>
      <c r="D50" s="4">
        <v>-361052</v>
      </c>
      <c r="E50" s="4">
        <f t="shared" ref="E50:E58" si="14">+C50+D50</f>
        <v>4505694</v>
      </c>
      <c r="F50" s="4">
        <v>4358917</v>
      </c>
      <c r="G50" s="4">
        <v>1701610</v>
      </c>
      <c r="H50" s="4">
        <f t="shared" ref="H50:H58" si="15">+E50-F50</f>
        <v>146777</v>
      </c>
      <c r="I50" s="24"/>
      <c r="J50" s="24"/>
      <c r="K50" s="15"/>
    </row>
    <row r="51" spans="1:11" ht="11.25" customHeight="1" x14ac:dyDescent="0.2">
      <c r="A51" s="22"/>
      <c r="B51" s="23" t="s">
        <v>69</v>
      </c>
      <c r="C51" s="4">
        <v>40000</v>
      </c>
      <c r="D51" s="4">
        <v>619953</v>
      </c>
      <c r="E51" s="4">
        <f t="shared" si="14"/>
        <v>659953</v>
      </c>
      <c r="F51" s="4">
        <v>614105</v>
      </c>
      <c r="G51" s="4">
        <v>189843</v>
      </c>
      <c r="H51" s="4">
        <f t="shared" si="15"/>
        <v>45848</v>
      </c>
      <c r="I51" s="19"/>
      <c r="J51" s="19"/>
      <c r="K51" s="15"/>
    </row>
    <row r="52" spans="1:11" ht="11.25" customHeight="1" x14ac:dyDescent="0.2">
      <c r="A52" s="22"/>
      <c r="B52" s="23" t="s">
        <v>70</v>
      </c>
      <c r="C52" s="4">
        <v>14475338</v>
      </c>
      <c r="D52" s="4">
        <v>-4589300</v>
      </c>
      <c r="E52" s="4">
        <f t="shared" si="14"/>
        <v>9886038</v>
      </c>
      <c r="F52" s="4">
        <v>9817158</v>
      </c>
      <c r="G52" s="4">
        <v>969304</v>
      </c>
      <c r="H52" s="4">
        <f t="shared" si="15"/>
        <v>68880</v>
      </c>
      <c r="I52" s="24"/>
      <c r="J52" s="24"/>
      <c r="K52" s="15"/>
    </row>
    <row r="53" spans="1:11" ht="11.25" customHeight="1" x14ac:dyDescent="0.2">
      <c r="A53" s="22"/>
      <c r="B53" s="23" t="s">
        <v>71</v>
      </c>
      <c r="C53" s="4">
        <v>350000</v>
      </c>
      <c r="D53" s="4">
        <v>-350000</v>
      </c>
      <c r="E53" s="4">
        <f t="shared" si="14"/>
        <v>0</v>
      </c>
      <c r="F53" s="4">
        <v>0</v>
      </c>
      <c r="G53" s="4">
        <v>0</v>
      </c>
      <c r="H53" s="4">
        <f t="shared" si="15"/>
        <v>0</v>
      </c>
      <c r="I53" s="24"/>
      <c r="J53" s="24"/>
      <c r="K53" s="15"/>
    </row>
    <row r="54" spans="1:11" ht="11.25" customHeight="1" x14ac:dyDescent="0.2">
      <c r="A54" s="22"/>
      <c r="B54" s="23" t="s">
        <v>72</v>
      </c>
      <c r="C54" s="4">
        <v>0</v>
      </c>
      <c r="D54" s="4">
        <v>0</v>
      </c>
      <c r="E54" s="4">
        <f t="shared" si="14"/>
        <v>0</v>
      </c>
      <c r="F54" s="4">
        <v>0</v>
      </c>
      <c r="G54" s="4">
        <v>0</v>
      </c>
      <c r="H54" s="4">
        <f t="shared" si="15"/>
        <v>0</v>
      </c>
      <c r="I54" s="24"/>
      <c r="J54" s="24"/>
      <c r="K54" s="15"/>
    </row>
    <row r="55" spans="1:11" ht="11.25" customHeight="1" x14ac:dyDescent="0.2">
      <c r="A55" s="22"/>
      <c r="B55" s="23" t="s">
        <v>73</v>
      </c>
      <c r="C55" s="4">
        <v>312000</v>
      </c>
      <c r="D55" s="4">
        <v>605625</v>
      </c>
      <c r="E55" s="4">
        <f t="shared" si="14"/>
        <v>917625</v>
      </c>
      <c r="F55" s="4">
        <v>917624</v>
      </c>
      <c r="G55" s="4">
        <v>55705</v>
      </c>
      <c r="H55" s="4">
        <f t="shared" si="15"/>
        <v>1</v>
      </c>
      <c r="I55" s="24"/>
      <c r="J55" s="24"/>
      <c r="K55" s="15"/>
    </row>
    <row r="56" spans="1:11" ht="11.25" customHeight="1" x14ac:dyDescent="0.2">
      <c r="A56" s="22"/>
      <c r="B56" s="23" t="s">
        <v>74</v>
      </c>
      <c r="C56" s="4">
        <v>0</v>
      </c>
      <c r="D56" s="4">
        <v>0</v>
      </c>
      <c r="E56" s="4">
        <f t="shared" si="14"/>
        <v>0</v>
      </c>
      <c r="F56" s="4">
        <v>0</v>
      </c>
      <c r="G56" s="4">
        <v>0</v>
      </c>
      <c r="H56" s="4">
        <f t="shared" si="15"/>
        <v>0</v>
      </c>
      <c r="I56" s="24"/>
      <c r="J56" s="24"/>
      <c r="K56" s="15"/>
    </row>
    <row r="57" spans="1:11" ht="11.25" customHeight="1" x14ac:dyDescent="0.2">
      <c r="A57" s="22"/>
      <c r="B57" s="23" t="s">
        <v>75</v>
      </c>
      <c r="C57" s="4">
        <v>0</v>
      </c>
      <c r="D57" s="4">
        <v>0</v>
      </c>
      <c r="E57" s="4">
        <f t="shared" si="14"/>
        <v>0</v>
      </c>
      <c r="F57" s="4">
        <v>0</v>
      </c>
      <c r="G57" s="4">
        <v>0</v>
      </c>
      <c r="H57" s="4">
        <f t="shared" si="15"/>
        <v>0</v>
      </c>
      <c r="I57" s="24"/>
      <c r="J57" s="24"/>
      <c r="K57" s="15"/>
    </row>
    <row r="58" spans="1:11" ht="11.25" customHeight="1" x14ac:dyDescent="0.2">
      <c r="A58" s="22"/>
      <c r="B58" s="23" t="s">
        <v>76</v>
      </c>
      <c r="C58" s="4">
        <v>105700</v>
      </c>
      <c r="D58" s="4">
        <v>460400</v>
      </c>
      <c r="E58" s="4">
        <f t="shared" si="14"/>
        <v>566100</v>
      </c>
      <c r="F58" s="4">
        <v>562100</v>
      </c>
      <c r="G58" s="4">
        <v>548808</v>
      </c>
      <c r="H58" s="4">
        <f t="shared" si="15"/>
        <v>4000</v>
      </c>
      <c r="I58" s="24"/>
      <c r="J58" s="24"/>
      <c r="K58" s="15"/>
    </row>
    <row r="59" spans="1:11" s="21" customFormat="1" ht="11.25" customHeight="1" x14ac:dyDescent="0.25">
      <c r="A59" s="22" t="s">
        <v>77</v>
      </c>
      <c r="B59" s="25"/>
      <c r="C59" s="18">
        <f>SUM(C60:C62)</f>
        <v>0</v>
      </c>
      <c r="D59" s="18">
        <f t="shared" ref="D59:H59" si="16">SUM(D60:D62)</f>
        <v>9201704</v>
      </c>
      <c r="E59" s="18">
        <f t="shared" si="16"/>
        <v>9201704</v>
      </c>
      <c r="F59" s="18">
        <f t="shared" si="16"/>
        <v>8748816</v>
      </c>
      <c r="G59" s="18">
        <f t="shared" si="16"/>
        <v>8541273</v>
      </c>
      <c r="H59" s="18">
        <f t="shared" si="16"/>
        <v>452888</v>
      </c>
      <c r="K59" s="20"/>
    </row>
    <row r="60" spans="1:11" ht="11.25" customHeight="1" x14ac:dyDescent="0.2">
      <c r="A60" s="22"/>
      <c r="B60" s="23" t="s">
        <v>78</v>
      </c>
      <c r="C60" s="4">
        <v>0</v>
      </c>
      <c r="D60" s="4">
        <v>9201704</v>
      </c>
      <c r="E60" s="4">
        <f t="shared" ref="E60:E70" si="17">+C60+D60</f>
        <v>9201704</v>
      </c>
      <c r="F60" s="4">
        <v>8748816</v>
      </c>
      <c r="G60" s="4">
        <v>8541273</v>
      </c>
      <c r="H60" s="4">
        <f t="shared" ref="H60:H62" si="18">+E60-F60</f>
        <v>452888</v>
      </c>
      <c r="K60" s="15"/>
    </row>
    <row r="61" spans="1:11" ht="11.25" customHeight="1" x14ac:dyDescent="0.2">
      <c r="A61" s="22"/>
      <c r="B61" s="23" t="s">
        <v>79</v>
      </c>
      <c r="C61" s="4">
        <v>0</v>
      </c>
      <c r="D61" s="4">
        <v>0</v>
      </c>
      <c r="E61" s="4">
        <f t="shared" si="17"/>
        <v>0</v>
      </c>
      <c r="F61" s="4">
        <v>0</v>
      </c>
      <c r="G61" s="4">
        <v>0</v>
      </c>
      <c r="H61" s="4">
        <f>+E61-F61</f>
        <v>0</v>
      </c>
      <c r="K61" s="15"/>
    </row>
    <row r="62" spans="1:11" ht="11.25" customHeight="1" x14ac:dyDescent="0.2">
      <c r="A62" s="22"/>
      <c r="B62" s="23" t="s">
        <v>80</v>
      </c>
      <c r="C62" s="4">
        <v>0</v>
      </c>
      <c r="D62" s="4">
        <v>0</v>
      </c>
      <c r="E62" s="4">
        <f t="shared" si="17"/>
        <v>0</v>
      </c>
      <c r="F62" s="4">
        <v>0</v>
      </c>
      <c r="G62" s="4">
        <v>0</v>
      </c>
      <c r="H62" s="4">
        <f t="shared" si="18"/>
        <v>0</v>
      </c>
      <c r="K62" s="15"/>
    </row>
    <row r="63" spans="1:11" s="21" customFormat="1" ht="11.25" customHeight="1" x14ac:dyDescent="0.25">
      <c r="A63" s="22" t="s">
        <v>81</v>
      </c>
      <c r="B63" s="25"/>
      <c r="C63" s="18">
        <v>0</v>
      </c>
      <c r="D63" s="18">
        <v>0</v>
      </c>
      <c r="E63" s="18">
        <f t="shared" si="17"/>
        <v>0</v>
      </c>
      <c r="F63" s="18">
        <v>0</v>
      </c>
      <c r="G63" s="18">
        <v>0</v>
      </c>
      <c r="H63" s="18">
        <v>0</v>
      </c>
      <c r="K63" s="20"/>
    </row>
    <row r="64" spans="1:11" ht="11.25" customHeight="1" x14ac:dyDescent="0.2">
      <c r="A64" s="22"/>
      <c r="B64" s="23" t="s">
        <v>82</v>
      </c>
      <c r="C64" s="4">
        <v>0</v>
      </c>
      <c r="D64" s="4">
        <v>0</v>
      </c>
      <c r="E64" s="4">
        <f t="shared" si="17"/>
        <v>0</v>
      </c>
      <c r="F64" s="4">
        <v>0</v>
      </c>
      <c r="G64" s="4">
        <v>0</v>
      </c>
      <c r="H64" s="4">
        <f t="shared" ref="H64:H70" si="19">+E64-F64</f>
        <v>0</v>
      </c>
      <c r="K64" s="15"/>
    </row>
    <row r="65" spans="1:11" ht="11.25" customHeight="1" x14ac:dyDescent="0.2">
      <c r="A65" s="22"/>
      <c r="B65" s="23" t="s">
        <v>83</v>
      </c>
      <c r="C65" s="4">
        <v>0</v>
      </c>
      <c r="D65" s="4">
        <v>0</v>
      </c>
      <c r="E65" s="4">
        <f t="shared" si="17"/>
        <v>0</v>
      </c>
      <c r="F65" s="4">
        <v>0</v>
      </c>
      <c r="G65" s="4">
        <v>0</v>
      </c>
      <c r="H65" s="4">
        <f t="shared" si="19"/>
        <v>0</v>
      </c>
      <c r="K65" s="15"/>
    </row>
    <row r="66" spans="1:11" ht="11.25" customHeight="1" x14ac:dyDescent="0.2">
      <c r="A66" s="22"/>
      <c r="B66" s="23" t="s">
        <v>84</v>
      </c>
      <c r="C66" s="4">
        <v>0</v>
      </c>
      <c r="D66" s="4">
        <v>0</v>
      </c>
      <c r="E66" s="4">
        <f t="shared" si="17"/>
        <v>0</v>
      </c>
      <c r="F66" s="4">
        <v>0</v>
      </c>
      <c r="G66" s="4">
        <v>0</v>
      </c>
      <c r="H66" s="4">
        <f t="shared" si="19"/>
        <v>0</v>
      </c>
      <c r="K66" s="15"/>
    </row>
    <row r="67" spans="1:11" ht="11.25" customHeight="1" x14ac:dyDescent="0.2">
      <c r="A67" s="22"/>
      <c r="B67" s="23" t="s">
        <v>85</v>
      </c>
      <c r="C67" s="4">
        <v>0</v>
      </c>
      <c r="D67" s="4">
        <v>0</v>
      </c>
      <c r="E67" s="4">
        <f t="shared" si="17"/>
        <v>0</v>
      </c>
      <c r="F67" s="4">
        <v>0</v>
      </c>
      <c r="G67" s="4">
        <v>0</v>
      </c>
      <c r="H67" s="4">
        <f t="shared" si="19"/>
        <v>0</v>
      </c>
      <c r="K67" s="15"/>
    </row>
    <row r="68" spans="1:11" ht="11.25" customHeight="1" x14ac:dyDescent="0.2">
      <c r="A68" s="22"/>
      <c r="B68" s="23" t="s">
        <v>86</v>
      </c>
      <c r="C68" s="4">
        <v>0</v>
      </c>
      <c r="D68" s="4">
        <v>0</v>
      </c>
      <c r="E68" s="4">
        <f t="shared" si="17"/>
        <v>0</v>
      </c>
      <c r="F68" s="4">
        <v>0</v>
      </c>
      <c r="G68" s="4">
        <v>0</v>
      </c>
      <c r="H68" s="4">
        <f t="shared" si="19"/>
        <v>0</v>
      </c>
      <c r="K68" s="15"/>
    </row>
    <row r="69" spans="1:11" ht="11.25" customHeight="1" x14ac:dyDescent="0.2">
      <c r="A69" s="22"/>
      <c r="B69" s="23" t="s">
        <v>87</v>
      </c>
      <c r="C69" s="4">
        <v>0</v>
      </c>
      <c r="D69" s="4">
        <v>0</v>
      </c>
      <c r="E69" s="4">
        <f t="shared" si="17"/>
        <v>0</v>
      </c>
      <c r="F69" s="4">
        <v>0</v>
      </c>
      <c r="G69" s="4">
        <v>0</v>
      </c>
      <c r="H69" s="4">
        <f t="shared" si="19"/>
        <v>0</v>
      </c>
      <c r="K69" s="15"/>
    </row>
    <row r="70" spans="1:11" ht="11.25" customHeight="1" x14ac:dyDescent="0.2">
      <c r="A70" s="22"/>
      <c r="B70" s="23" t="s">
        <v>88</v>
      </c>
      <c r="C70" s="4">
        <v>0</v>
      </c>
      <c r="D70" s="4">
        <v>0</v>
      </c>
      <c r="E70" s="4">
        <f t="shared" si="17"/>
        <v>0</v>
      </c>
      <c r="F70" s="4">
        <v>0</v>
      </c>
      <c r="G70" s="4">
        <v>0</v>
      </c>
      <c r="H70" s="4">
        <f t="shared" si="19"/>
        <v>0</v>
      </c>
      <c r="K70" s="15"/>
    </row>
    <row r="71" spans="1:11" s="21" customFormat="1" ht="11.25" customHeight="1" x14ac:dyDescent="0.25">
      <c r="A71" s="22" t="s">
        <v>89</v>
      </c>
      <c r="B71" s="25"/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K71" s="20"/>
    </row>
    <row r="72" spans="1:11" ht="11.25" customHeight="1" x14ac:dyDescent="0.2">
      <c r="A72" s="22"/>
      <c r="B72" s="23" t="s">
        <v>28</v>
      </c>
      <c r="C72" s="4">
        <v>0</v>
      </c>
      <c r="D72" s="4">
        <v>0</v>
      </c>
      <c r="E72" s="4">
        <f t="shared" ref="E72:E74" si="20">+C72+D72</f>
        <v>0</v>
      </c>
      <c r="F72" s="4">
        <v>0</v>
      </c>
      <c r="G72" s="4">
        <v>0</v>
      </c>
      <c r="H72" s="4">
        <f t="shared" ref="H72:H74" si="21">+E72-F72</f>
        <v>0</v>
      </c>
      <c r="K72" s="15"/>
    </row>
    <row r="73" spans="1:11" ht="11.25" customHeight="1" x14ac:dyDescent="0.2">
      <c r="A73" s="22"/>
      <c r="B73" s="23" t="s">
        <v>90</v>
      </c>
      <c r="C73" s="4">
        <v>0</v>
      </c>
      <c r="D73" s="4">
        <v>0</v>
      </c>
      <c r="E73" s="4">
        <f t="shared" si="20"/>
        <v>0</v>
      </c>
      <c r="F73" s="4">
        <v>0</v>
      </c>
      <c r="G73" s="4">
        <v>0</v>
      </c>
      <c r="H73" s="4">
        <f t="shared" si="21"/>
        <v>0</v>
      </c>
      <c r="K73" s="15"/>
    </row>
    <row r="74" spans="1:11" ht="11.25" customHeight="1" x14ac:dyDescent="0.2">
      <c r="A74" s="22"/>
      <c r="B74" s="23" t="s">
        <v>91</v>
      </c>
      <c r="C74" s="4">
        <v>0</v>
      </c>
      <c r="D74" s="4">
        <v>0</v>
      </c>
      <c r="E74" s="4">
        <f t="shared" si="20"/>
        <v>0</v>
      </c>
      <c r="F74" s="4">
        <v>0</v>
      </c>
      <c r="G74" s="4">
        <v>0</v>
      </c>
      <c r="H74" s="4">
        <f t="shared" si="21"/>
        <v>0</v>
      </c>
      <c r="K74" s="15"/>
    </row>
    <row r="75" spans="1:11" s="21" customFormat="1" ht="11.25" customHeight="1" x14ac:dyDescent="0.25">
      <c r="A75" s="22" t="s">
        <v>92</v>
      </c>
      <c r="B75" s="25"/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K75" s="20"/>
    </row>
    <row r="76" spans="1:11" ht="11.25" customHeight="1" x14ac:dyDescent="0.2">
      <c r="A76" s="22"/>
      <c r="B76" s="23" t="s">
        <v>93</v>
      </c>
      <c r="C76" s="4">
        <v>0</v>
      </c>
      <c r="D76" s="4">
        <v>0</v>
      </c>
      <c r="E76" s="4">
        <f t="shared" ref="E76:E82" si="22">+C76+D76</f>
        <v>0</v>
      </c>
      <c r="F76" s="4">
        <v>0</v>
      </c>
      <c r="G76" s="4">
        <v>0</v>
      </c>
      <c r="H76" s="4">
        <f t="shared" ref="H76:H82" si="23">+E76-F76</f>
        <v>0</v>
      </c>
      <c r="K76" s="15"/>
    </row>
    <row r="77" spans="1:11" ht="11.25" customHeight="1" x14ac:dyDescent="0.2">
      <c r="A77" s="22"/>
      <c r="B77" s="23" t="s">
        <v>94</v>
      </c>
      <c r="C77" s="4">
        <v>0</v>
      </c>
      <c r="D77" s="4">
        <v>0</v>
      </c>
      <c r="E77" s="4">
        <f t="shared" si="22"/>
        <v>0</v>
      </c>
      <c r="F77" s="4">
        <v>0</v>
      </c>
      <c r="G77" s="4">
        <v>0</v>
      </c>
      <c r="H77" s="4">
        <f t="shared" si="23"/>
        <v>0</v>
      </c>
      <c r="K77" s="15"/>
    </row>
    <row r="78" spans="1:11" ht="11.25" customHeight="1" x14ac:dyDescent="0.2">
      <c r="A78" s="22"/>
      <c r="B78" s="23" t="s">
        <v>95</v>
      </c>
      <c r="C78" s="4">
        <v>0</v>
      </c>
      <c r="D78" s="4">
        <v>0</v>
      </c>
      <c r="E78" s="4">
        <f t="shared" si="22"/>
        <v>0</v>
      </c>
      <c r="F78" s="4">
        <v>0</v>
      </c>
      <c r="G78" s="4">
        <v>0</v>
      </c>
      <c r="H78" s="4">
        <f t="shared" si="23"/>
        <v>0</v>
      </c>
      <c r="K78" s="15"/>
    </row>
    <row r="79" spans="1:11" ht="11.25" customHeight="1" x14ac:dyDescent="0.2">
      <c r="A79" s="22"/>
      <c r="B79" s="23" t="s">
        <v>96</v>
      </c>
      <c r="C79" s="4">
        <v>0</v>
      </c>
      <c r="D79" s="4">
        <v>0</v>
      </c>
      <c r="E79" s="4">
        <f t="shared" si="22"/>
        <v>0</v>
      </c>
      <c r="F79" s="4">
        <v>0</v>
      </c>
      <c r="G79" s="4">
        <v>0</v>
      </c>
      <c r="H79" s="4">
        <f t="shared" si="23"/>
        <v>0</v>
      </c>
      <c r="K79" s="15"/>
    </row>
    <row r="80" spans="1:11" ht="11.25" customHeight="1" x14ac:dyDescent="0.2">
      <c r="A80" s="22"/>
      <c r="B80" s="23" t="s">
        <v>97</v>
      </c>
      <c r="C80" s="4">
        <v>0</v>
      </c>
      <c r="D80" s="4">
        <v>0</v>
      </c>
      <c r="E80" s="4">
        <f t="shared" si="22"/>
        <v>0</v>
      </c>
      <c r="F80" s="4">
        <v>0</v>
      </c>
      <c r="G80" s="4">
        <v>0</v>
      </c>
      <c r="H80" s="4">
        <f t="shared" si="23"/>
        <v>0</v>
      </c>
      <c r="K80" s="15"/>
    </row>
    <row r="81" spans="1:11" ht="11.25" customHeight="1" x14ac:dyDescent="0.2">
      <c r="A81" s="22"/>
      <c r="B81" s="23" t="s">
        <v>98</v>
      </c>
      <c r="C81" s="4">
        <v>0</v>
      </c>
      <c r="D81" s="4">
        <v>0</v>
      </c>
      <c r="E81" s="4">
        <f t="shared" si="22"/>
        <v>0</v>
      </c>
      <c r="F81" s="4">
        <v>0</v>
      </c>
      <c r="G81" s="4">
        <v>0</v>
      </c>
      <c r="H81" s="4">
        <f t="shared" si="23"/>
        <v>0</v>
      </c>
      <c r="K81" s="15"/>
    </row>
    <row r="82" spans="1:11" ht="11.25" customHeight="1" x14ac:dyDescent="0.2">
      <c r="A82" s="27"/>
      <c r="B82" s="28" t="s">
        <v>99</v>
      </c>
      <c r="C82" s="4">
        <v>0</v>
      </c>
      <c r="D82" s="4">
        <v>0</v>
      </c>
      <c r="E82" s="4">
        <f t="shared" si="22"/>
        <v>0</v>
      </c>
      <c r="F82" s="4">
        <v>0</v>
      </c>
      <c r="G82" s="4">
        <v>0</v>
      </c>
      <c r="H82" s="4">
        <f t="shared" si="23"/>
        <v>0</v>
      </c>
      <c r="K82" s="15"/>
    </row>
    <row r="83" spans="1:11" s="21" customFormat="1" ht="11.25" customHeight="1" x14ac:dyDescent="0.25">
      <c r="A83" s="50" t="s">
        <v>20</v>
      </c>
      <c r="B83" s="51"/>
      <c r="C83" s="29">
        <f t="shared" ref="C83:H83" si="24">+C75+C71+C63+C59+C49+C39+C29+C19+C11</f>
        <v>2784591617</v>
      </c>
      <c r="D83" s="30">
        <f t="shared" si="24"/>
        <v>964297042</v>
      </c>
      <c r="E83" s="30">
        <f t="shared" si="24"/>
        <v>3748888659</v>
      </c>
      <c r="F83" s="30">
        <f t="shared" si="24"/>
        <v>3635966101</v>
      </c>
      <c r="G83" s="30">
        <f t="shared" si="24"/>
        <v>3234904499</v>
      </c>
      <c r="H83" s="31">
        <f t="shared" si="24"/>
        <v>112922558</v>
      </c>
    </row>
  </sheetData>
  <mergeCells count="14">
    <mergeCell ref="A6:H6"/>
    <mergeCell ref="A1:H1"/>
    <mergeCell ref="A2:H2"/>
    <mergeCell ref="A3:H3"/>
    <mergeCell ref="A4:H4"/>
    <mergeCell ref="A5:H5"/>
    <mergeCell ref="A83:B83"/>
    <mergeCell ref="A7:B10"/>
    <mergeCell ref="C7:G7"/>
    <mergeCell ref="H7:H9"/>
    <mergeCell ref="C8:C9"/>
    <mergeCell ref="E8:E9"/>
    <mergeCell ref="F8:F9"/>
    <mergeCell ref="G8:G9"/>
  </mergeCells>
  <pageMargins left="0.7" right="0.7" top="0.75" bottom="0.75" header="0.3" footer="0.3"/>
  <pageSetup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workbookViewId="0">
      <selection activeCell="D28" sqref="D28"/>
    </sheetView>
  </sheetViews>
  <sheetFormatPr baseColWidth="10" defaultColWidth="11.42578125" defaultRowHeight="14.25" x14ac:dyDescent="0.2"/>
  <cols>
    <col min="1" max="1" width="6" style="1" customWidth="1"/>
    <col min="2" max="2" width="45.7109375" style="1" bestFit="1" customWidth="1"/>
    <col min="3" max="3" width="13" style="1" bestFit="1" customWidth="1"/>
    <col min="4" max="7" width="14.42578125" style="1" bestFit="1" customWidth="1"/>
    <col min="8" max="8" width="15.85546875" style="1" bestFit="1" customWidth="1"/>
    <col min="9" max="16384" width="11.42578125" style="1"/>
  </cols>
  <sheetData>
    <row r="1" spans="1:8" x14ac:dyDescent="0.2">
      <c r="A1" s="48" t="s">
        <v>21</v>
      </c>
      <c r="B1" s="49"/>
      <c r="C1" s="49"/>
      <c r="D1" s="49"/>
      <c r="E1" s="49"/>
      <c r="F1" s="49"/>
      <c r="G1" s="49"/>
      <c r="H1" s="49"/>
    </row>
    <row r="2" spans="1:8" x14ac:dyDescent="0.2">
      <c r="A2" s="49" t="s">
        <v>0</v>
      </c>
      <c r="B2" s="49"/>
      <c r="C2" s="49"/>
      <c r="D2" s="49"/>
      <c r="E2" s="49"/>
      <c r="F2" s="49"/>
      <c r="G2" s="49"/>
      <c r="H2" s="49"/>
    </row>
    <row r="3" spans="1:8" x14ac:dyDescent="0.2">
      <c r="A3" s="49" t="s">
        <v>4</v>
      </c>
      <c r="B3" s="49"/>
      <c r="C3" s="49"/>
      <c r="D3" s="49"/>
      <c r="E3" s="49"/>
      <c r="F3" s="49"/>
      <c r="G3" s="49"/>
      <c r="H3" s="49"/>
    </row>
    <row r="4" spans="1:8" x14ac:dyDescent="0.2">
      <c r="A4" s="49" t="s">
        <v>100</v>
      </c>
      <c r="B4" s="49"/>
      <c r="C4" s="49"/>
      <c r="D4" s="49"/>
      <c r="E4" s="49"/>
      <c r="F4" s="49"/>
      <c r="G4" s="49"/>
      <c r="H4" s="49"/>
    </row>
    <row r="5" spans="1:8" x14ac:dyDescent="0.2">
      <c r="A5" s="48" t="s">
        <v>22</v>
      </c>
      <c r="B5" s="49"/>
      <c r="C5" s="49"/>
      <c r="D5" s="49"/>
      <c r="E5" s="49"/>
      <c r="F5" s="49"/>
      <c r="G5" s="49"/>
      <c r="H5" s="49"/>
    </row>
    <row r="6" spans="1:8" x14ac:dyDescent="0.2">
      <c r="A6" s="47"/>
      <c r="B6" s="47"/>
      <c r="C6" s="47"/>
      <c r="D6" s="47"/>
      <c r="E6" s="47"/>
      <c r="F6" s="47"/>
      <c r="G6" s="47"/>
      <c r="H6" s="47"/>
    </row>
    <row r="7" spans="1:8" x14ac:dyDescent="0.2">
      <c r="A7" s="52" t="s">
        <v>6</v>
      </c>
      <c r="B7" s="53"/>
      <c r="C7" s="44" t="s">
        <v>7</v>
      </c>
      <c r="D7" s="45"/>
      <c r="E7" s="45"/>
      <c r="F7" s="45"/>
      <c r="G7" s="46"/>
      <c r="H7" s="41" t="s">
        <v>8</v>
      </c>
    </row>
    <row r="8" spans="1:8" x14ac:dyDescent="0.2">
      <c r="A8" s="54"/>
      <c r="B8" s="55"/>
      <c r="C8" s="41" t="s">
        <v>9</v>
      </c>
      <c r="D8" s="9" t="s">
        <v>10</v>
      </c>
      <c r="E8" s="41" t="s">
        <v>1</v>
      </c>
      <c r="F8" s="41" t="s">
        <v>2</v>
      </c>
      <c r="G8" s="41" t="s">
        <v>11</v>
      </c>
      <c r="H8" s="42"/>
    </row>
    <row r="9" spans="1:8" x14ac:dyDescent="0.2">
      <c r="A9" s="54"/>
      <c r="B9" s="55"/>
      <c r="C9" s="43"/>
      <c r="D9" s="10" t="s">
        <v>12</v>
      </c>
      <c r="E9" s="43"/>
      <c r="F9" s="43"/>
      <c r="G9" s="43"/>
      <c r="H9" s="43"/>
    </row>
    <row r="10" spans="1:8" x14ac:dyDescent="0.2">
      <c r="A10" s="56"/>
      <c r="B10" s="57"/>
      <c r="C10" s="7">
        <v>1</v>
      </c>
      <c r="D10" s="7">
        <v>2</v>
      </c>
      <c r="E10" s="7" t="s">
        <v>3</v>
      </c>
      <c r="F10" s="7">
        <v>4</v>
      </c>
      <c r="G10" s="7">
        <v>5</v>
      </c>
      <c r="H10" s="7" t="s">
        <v>13</v>
      </c>
    </row>
    <row r="11" spans="1:8" s="21" customFormat="1" ht="15" x14ac:dyDescent="0.25">
      <c r="A11" s="32" t="s">
        <v>101</v>
      </c>
      <c r="B11" s="33"/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</row>
    <row r="12" spans="1:8" x14ac:dyDescent="0.2">
      <c r="A12" s="35"/>
      <c r="B12" s="36" t="s">
        <v>102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2">
      <c r="A13" s="35"/>
      <c r="B13" s="36" t="s">
        <v>103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 x14ac:dyDescent="0.2">
      <c r="A14" s="35"/>
      <c r="B14" s="36" t="s">
        <v>104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8" x14ac:dyDescent="0.2">
      <c r="A15" s="35"/>
      <c r="B15" s="36" t="s">
        <v>105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8" x14ac:dyDescent="0.2">
      <c r="A16" s="35"/>
      <c r="B16" s="36" t="s">
        <v>106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2">
      <c r="A17" s="35"/>
      <c r="B17" s="36" t="s">
        <v>107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">
      <c r="A18" s="35"/>
      <c r="B18" s="36" t="s">
        <v>108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1:8" x14ac:dyDescent="0.2">
      <c r="A19" s="35"/>
      <c r="B19" s="36" t="s">
        <v>57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8" s="21" customFormat="1" ht="15" x14ac:dyDescent="0.25">
      <c r="A20" s="37" t="s">
        <v>109</v>
      </c>
      <c r="B20" s="38"/>
      <c r="C20" s="18">
        <f>SUM(C21:C27)</f>
        <v>2784591617</v>
      </c>
      <c r="D20" s="18">
        <f t="shared" ref="D20:G20" si="0">SUM(D21:D27)</f>
        <v>964297042</v>
      </c>
      <c r="E20" s="18">
        <f t="shared" si="0"/>
        <v>3748888659</v>
      </c>
      <c r="F20" s="18">
        <f t="shared" si="0"/>
        <v>3635966101</v>
      </c>
      <c r="G20" s="18">
        <f t="shared" si="0"/>
        <v>3234904499</v>
      </c>
      <c r="H20" s="18">
        <f>+E20-F20</f>
        <v>112922558</v>
      </c>
    </row>
    <row r="21" spans="1:8" x14ac:dyDescent="0.2">
      <c r="A21" s="35"/>
      <c r="B21" s="36" t="s">
        <v>110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">
      <c r="A22" s="35"/>
      <c r="B22" s="36" t="s">
        <v>111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1:8" x14ac:dyDescent="0.2">
      <c r="A23" s="35"/>
      <c r="B23" s="36" t="s">
        <v>112</v>
      </c>
      <c r="C23" s="12">
        <v>2784591617</v>
      </c>
      <c r="D23" s="12">
        <v>964297042</v>
      </c>
      <c r="E23" s="12">
        <f>+C23+D23</f>
        <v>3748888659</v>
      </c>
      <c r="F23" s="12">
        <v>3635966101</v>
      </c>
      <c r="G23" s="12">
        <v>3234904499</v>
      </c>
      <c r="H23" s="18">
        <f>+E23-F23</f>
        <v>112922558</v>
      </c>
    </row>
    <row r="24" spans="1:8" x14ac:dyDescent="0.2">
      <c r="A24" s="35"/>
      <c r="B24" s="36" t="s">
        <v>113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7" si="1">+E24-F24</f>
        <v>0</v>
      </c>
    </row>
    <row r="25" spans="1:8" x14ac:dyDescent="0.2">
      <c r="A25" s="35"/>
      <c r="B25" s="36" t="s">
        <v>114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1"/>
        <v>0</v>
      </c>
    </row>
    <row r="26" spans="1:8" x14ac:dyDescent="0.2">
      <c r="A26" s="35"/>
      <c r="B26" s="36" t="s">
        <v>115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1"/>
        <v>0</v>
      </c>
    </row>
    <row r="27" spans="1:8" x14ac:dyDescent="0.2">
      <c r="A27" s="35"/>
      <c r="B27" s="36" t="s">
        <v>116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f t="shared" si="1"/>
        <v>0</v>
      </c>
    </row>
    <row r="28" spans="1:8" s="21" customFormat="1" ht="15" x14ac:dyDescent="0.25">
      <c r="A28" s="37" t="s">
        <v>117</v>
      </c>
      <c r="B28" s="38"/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</row>
    <row r="29" spans="1:8" x14ac:dyDescent="0.2">
      <c r="A29" s="35"/>
      <c r="B29" s="36" t="s">
        <v>118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1:8" x14ac:dyDescent="0.2">
      <c r="A30" s="35"/>
      <c r="B30" s="36" t="s">
        <v>119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1:8" x14ac:dyDescent="0.2">
      <c r="A31" s="35"/>
      <c r="B31" s="36" t="s">
        <v>120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1:8" x14ac:dyDescent="0.2">
      <c r="A32" s="35"/>
      <c r="B32" s="36" t="s">
        <v>121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1:8" x14ac:dyDescent="0.2">
      <c r="A33" s="35"/>
      <c r="B33" s="36" t="s">
        <v>122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8" x14ac:dyDescent="0.2">
      <c r="A34" s="35"/>
      <c r="B34" s="36" t="s">
        <v>123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">
      <c r="A35" s="35"/>
      <c r="B35" s="36" t="s">
        <v>124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1:8" x14ac:dyDescent="0.2">
      <c r="A36" s="35"/>
      <c r="B36" s="36" t="s">
        <v>125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2">
      <c r="A37" s="35"/>
      <c r="B37" s="36" t="s">
        <v>126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8" s="21" customFormat="1" ht="15" x14ac:dyDescent="0.25">
      <c r="A38" s="37" t="s">
        <v>127</v>
      </c>
      <c r="B38" s="38"/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</row>
    <row r="39" spans="1:8" ht="22.5" x14ac:dyDescent="0.2">
      <c r="A39" s="35"/>
      <c r="B39" s="23" t="s">
        <v>128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ht="22.5" x14ac:dyDescent="0.2">
      <c r="A40" s="35"/>
      <c r="B40" s="23" t="s">
        <v>129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x14ac:dyDescent="0.2">
      <c r="A41" s="35"/>
      <c r="B41" s="36" t="s">
        <v>130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1:8" x14ac:dyDescent="0.2">
      <c r="A42" s="39"/>
      <c r="B42" s="40" t="s">
        <v>131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1:8" x14ac:dyDescent="0.2">
      <c r="A43" s="50" t="s">
        <v>20</v>
      </c>
      <c r="B43" s="58"/>
      <c r="C43" s="8">
        <f>+C38+C28+C20+C11</f>
        <v>2784591617</v>
      </c>
      <c r="D43" s="8">
        <f t="shared" ref="D43:H43" si="2">+D38+D28+D20+D11</f>
        <v>964297042</v>
      </c>
      <c r="E43" s="8">
        <f t="shared" si="2"/>
        <v>3748888659</v>
      </c>
      <c r="F43" s="8">
        <f t="shared" si="2"/>
        <v>3635966101</v>
      </c>
      <c r="G43" s="8">
        <f t="shared" si="2"/>
        <v>3234904499</v>
      </c>
      <c r="H43" s="8">
        <f t="shared" si="2"/>
        <v>112922558</v>
      </c>
    </row>
  </sheetData>
  <mergeCells count="14">
    <mergeCell ref="A6:H6"/>
    <mergeCell ref="A1:H1"/>
    <mergeCell ref="A2:H2"/>
    <mergeCell ref="A3:H3"/>
    <mergeCell ref="A4:H4"/>
    <mergeCell ref="A5:H5"/>
    <mergeCell ref="A43:B43"/>
    <mergeCell ref="A7:B10"/>
    <mergeCell ref="C7:G7"/>
    <mergeCell ref="H7:H9"/>
    <mergeCell ref="C8:C9"/>
    <mergeCell ref="E8:E9"/>
    <mergeCell ref="F8:F9"/>
    <mergeCell ref="G8:G9"/>
  </mergeCells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CE</vt:lpstr>
      <vt:lpstr>COG</vt:lpstr>
      <vt:lpstr>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 7</dc:creator>
  <cp:lastModifiedBy>HP 240 G6</cp:lastModifiedBy>
  <cp:lastPrinted>2023-01-18T19:29:18Z</cp:lastPrinted>
  <dcterms:created xsi:type="dcterms:W3CDTF">2021-01-09T22:25:06Z</dcterms:created>
  <dcterms:modified xsi:type="dcterms:W3CDTF">2023-01-18T19:29:43Z</dcterms:modified>
</cp:coreProperties>
</file>