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I Información presupuestaria\"/>
    </mc:Choice>
  </mc:AlternateContent>
  <xr:revisionPtr revIDLastSave="0" documentId="13_ncr:1_{E1596D90-A5BB-4CEA-8C75-C85854672617}" xr6:coauthVersionLast="36" xr6:coauthVersionMax="36" xr10:uidLastSave="{00000000-0000-0000-0000-000000000000}"/>
  <bookViews>
    <workbookView xWindow="75" yWindow="75" windowWidth="12030" windowHeight="5190" xr2:uid="{00000000-000D-0000-FFFF-FFFF00000000}"/>
  </bookViews>
  <sheets>
    <sheet name="CA" sheetId="3" r:id="rId1"/>
    <sheet name="CE" sheetId="4" r:id="rId2"/>
    <sheet name="COG" sheetId="5" r:id="rId3"/>
    <sheet name="CF" sheetId="6" r:id="rId4"/>
  </sheets>
  <externalReferences>
    <externalReference r:id="rId5"/>
  </externalReferences>
  <definedNames>
    <definedName name="_xlnm.Print_Titles" localSheetId="2">COG!$1:$10</definedName>
  </definedNames>
  <calcPr calcId="191029"/>
</workbook>
</file>

<file path=xl/calcChain.xml><?xml version="1.0" encoding="utf-8"?>
<calcChain xmlns="http://schemas.openxmlformats.org/spreadsheetml/2006/main">
  <c r="H27" i="6" l="1"/>
  <c r="H26" i="6"/>
  <c r="H25" i="6"/>
  <c r="H24" i="6"/>
  <c r="E23" i="6"/>
  <c r="H23" i="6" s="1"/>
  <c r="G20" i="6"/>
  <c r="G43" i="6" s="1"/>
  <c r="F20" i="6"/>
  <c r="F43" i="6" s="1"/>
  <c r="E20" i="6"/>
  <c r="E43" i="6" s="1"/>
  <c r="D20" i="6"/>
  <c r="D43" i="6" s="1"/>
  <c r="C20" i="6"/>
  <c r="C43" i="6" s="1"/>
  <c r="E83" i="5"/>
  <c r="E82" i="5"/>
  <c r="H82" i="5" s="1"/>
  <c r="E81" i="5"/>
  <c r="H81" i="5" s="1"/>
  <c r="E80" i="5"/>
  <c r="H80" i="5" s="1"/>
  <c r="E79" i="5"/>
  <c r="H79" i="5" s="1"/>
  <c r="E78" i="5"/>
  <c r="H78" i="5" s="1"/>
  <c r="E77" i="5"/>
  <c r="H77" i="5" s="1"/>
  <c r="E76" i="5"/>
  <c r="H76" i="5" s="1"/>
  <c r="E74" i="5"/>
  <c r="H74" i="5" s="1"/>
  <c r="E73" i="5"/>
  <c r="H73" i="5" s="1"/>
  <c r="E72" i="5"/>
  <c r="H72" i="5" s="1"/>
  <c r="E70" i="5"/>
  <c r="H70" i="5" s="1"/>
  <c r="E69" i="5"/>
  <c r="H69" i="5" s="1"/>
  <c r="E68" i="5"/>
  <c r="H68" i="5" s="1"/>
  <c r="E67" i="5"/>
  <c r="H67" i="5" s="1"/>
  <c r="E66" i="5"/>
  <c r="H66" i="5" s="1"/>
  <c r="E65" i="5"/>
  <c r="H65" i="5" s="1"/>
  <c r="E64" i="5"/>
  <c r="H64" i="5" s="1"/>
  <c r="E63" i="5"/>
  <c r="H62" i="5"/>
  <c r="E62" i="5"/>
  <c r="H61" i="5"/>
  <c r="E61" i="5"/>
  <c r="H60" i="5"/>
  <c r="E60" i="5"/>
  <c r="H59" i="5"/>
  <c r="G59" i="5"/>
  <c r="G83" i="5" s="1"/>
  <c r="F59" i="5"/>
  <c r="F83" i="5" s="1"/>
  <c r="E59" i="5"/>
  <c r="D59" i="5"/>
  <c r="D83" i="5" s="1"/>
  <c r="C59" i="5"/>
  <c r="C83" i="5" s="1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G49" i="5"/>
  <c r="F49" i="5"/>
  <c r="E49" i="5"/>
  <c r="D49" i="5"/>
  <c r="C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G39" i="5"/>
  <c r="F39" i="5"/>
  <c r="E39" i="5"/>
  <c r="D39" i="5"/>
  <c r="C39" i="5"/>
  <c r="H38" i="5"/>
  <c r="E38" i="5"/>
  <c r="H37" i="5"/>
  <c r="H29" i="5" s="1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G29" i="5"/>
  <c r="F29" i="5"/>
  <c r="E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G19" i="5"/>
  <c r="F19" i="5"/>
  <c r="E19" i="5"/>
  <c r="D19" i="5"/>
  <c r="C19" i="5"/>
  <c r="H18" i="5"/>
  <c r="E18" i="5"/>
  <c r="H17" i="5"/>
  <c r="E17" i="5"/>
  <c r="H16" i="5"/>
  <c r="E16" i="5"/>
  <c r="H15" i="5"/>
  <c r="E15" i="5"/>
  <c r="H14" i="5"/>
  <c r="E14" i="5"/>
  <c r="H13" i="5"/>
  <c r="H11" i="5" s="1"/>
  <c r="E13" i="5"/>
  <c r="H12" i="5"/>
  <c r="E12" i="5"/>
  <c r="G11" i="5"/>
  <c r="F11" i="5"/>
  <c r="E11" i="5"/>
  <c r="D11" i="5"/>
  <c r="C11" i="5"/>
  <c r="B16" i="4"/>
  <c r="F12" i="4"/>
  <c r="E12" i="4"/>
  <c r="C12" i="4"/>
  <c r="D12" i="4" s="1"/>
  <c r="G12" i="4" s="1"/>
  <c r="F11" i="4"/>
  <c r="F16" i="4" s="1"/>
  <c r="E11" i="4"/>
  <c r="E16" i="4" s="1"/>
  <c r="C11" i="4"/>
  <c r="C16" i="4" s="1"/>
  <c r="H20" i="6" l="1"/>
  <c r="H43" i="6" s="1"/>
  <c r="H83" i="5"/>
  <c r="D11" i="4"/>
  <c r="F17" i="3"/>
  <c r="E17" i="3"/>
  <c r="C17" i="3"/>
  <c r="B17" i="3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6" i="4" l="1"/>
  <c r="G11" i="4"/>
  <c r="G16" i="4" s="1"/>
  <c r="G17" i="3"/>
  <c r="D17" i="3"/>
</calcChain>
</file>

<file path=xl/sharedStrings.xml><?xml version="1.0" encoding="utf-8"?>
<sst xmlns="http://schemas.openxmlformats.org/spreadsheetml/2006/main" count="183" uniqueCount="132">
  <si>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</si>
  <si>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</si>
  <si>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</si>
  <si>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</si>
  <si>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</si>
  <si>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</si>
  <si>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</si>
  <si>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</si>
  <si>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</si>
  <si>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</si>
  <si>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</si>
  <si>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</si>
  <si>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</si>
  <si>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</si>
  <si>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</si>
  <si>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</si>
  <si>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</si>
  <si>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</si>
  <si>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</si>
  <si>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</si>
  <si>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</si>
  <si>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CUENTA PUBLICA 2022</t>
  </si>
  <si>
    <t>DEL 01 DE ENERO DE 2022 AL 30 DE SEPTIEMBRE DE 2022</t>
  </si>
  <si>
    <t>CLASIFICACION ECONOMICA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</si>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</sst>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3" fontId="18" fillId="0" borderId="0" xfId="0" applyNumberFormat="1" applyFont="1"/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8" fillId="0" borderId="18" xfId="0" applyFont="1" applyBorder="1"/>
    <xf numFmtId="0" fontId="28" fillId="0" borderId="19" xfId="0" applyFont="1" applyBorder="1" applyAlignment="1">
      <alignment wrapText="1"/>
    </xf>
    <xf numFmtId="3" fontId="28" fillId="0" borderId="12" xfId="0" applyNumberFormat="1" applyFont="1" applyBorder="1" applyAlignment="1">
      <alignment horizontal="right" wrapText="1"/>
    </xf>
    <xf numFmtId="0" fontId="29" fillId="0" borderId="0" xfId="0" applyFont="1"/>
    <xf numFmtId="0" fontId="28" fillId="0" borderId="20" xfId="0" applyFont="1" applyBorder="1"/>
    <xf numFmtId="0" fontId="22" fillId="0" borderId="21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0" fontId="28" fillId="0" borderId="22" xfId="0" applyFont="1" applyBorder="1"/>
    <xf numFmtId="0" fontId="22" fillId="0" borderId="23" xfId="0" applyFont="1" applyBorder="1" applyAlignment="1">
      <alignment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3" fontId="28" fillId="0" borderId="24" xfId="0" applyNumberFormat="1" applyFont="1" applyBorder="1" applyAlignment="1">
      <alignment horizontal="right" wrapText="1"/>
    </xf>
    <xf numFmtId="3" fontId="28" fillId="0" borderId="25" xfId="0" applyNumberFormat="1" applyFont="1" applyBorder="1" applyAlignment="1">
      <alignment horizontal="right" wrapText="1"/>
    </xf>
    <xf numFmtId="3" fontId="28" fillId="0" borderId="26" xfId="0" applyNumberFormat="1" applyFont="1" applyBorder="1" applyAlignment="1">
      <alignment horizontal="right" wrapText="1"/>
    </xf>
    <xf numFmtId="0" fontId="28" fillId="0" borderId="18" xfId="0" applyFont="1" applyBorder="1" applyAlignment="1"/>
    <xf numFmtId="0" fontId="28" fillId="0" borderId="19" xfId="0" applyFont="1" applyBorder="1" applyAlignment="1"/>
    <xf numFmtId="0" fontId="28" fillId="0" borderId="12" xfId="0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8" fillId="0" borderId="20" xfId="0" applyFont="1" applyBorder="1" applyAlignment="1"/>
    <xf numFmtId="0" fontId="28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1" fillId="0" borderId="16" xfId="0" applyFont="1" applyBorder="1" applyAlignment="1">
      <alignment horizontal="right" vertical="center" wrapText="1"/>
    </xf>
    <xf numFmtId="0" fontId="18" fillId="0" borderId="0" xfId="0" applyFont="1" applyBorder="1"/>
    <xf numFmtId="0" fontId="29" fillId="0" borderId="0" xfId="0" applyFont="1" applyBorder="1"/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97390063-B9AD-4731-82A6-584CE8070F89}"/>
    <cellStyle name="Millares 2 3" xfId="53" xr:uid="{00000000-0005-0000-0000-00002A000000}"/>
    <cellStyle name="Millares 2 3 2" xfId="69" xr:uid="{6AFCFFAF-BCFF-4C1E-820D-A07E94FA4F98}"/>
    <cellStyle name="Millares 2 4" xfId="63" xr:uid="{93C1FFDA-7C4C-406A-BF4E-FA5F6337CB8A}"/>
    <cellStyle name="Millares 3" xfId="48" xr:uid="{00000000-0005-0000-0000-00002B000000}"/>
    <cellStyle name="Millares 3 2" xfId="65" xr:uid="{45A9EB65-BE08-409D-960F-CF8BAFC64A96}"/>
    <cellStyle name="Millares 4" xfId="50" xr:uid="{00000000-0005-0000-0000-00002C000000}"/>
    <cellStyle name="Millares 4 2" xfId="66" xr:uid="{948A8603-4C4D-4263-BFC0-CF4E44BF6827}"/>
    <cellStyle name="Millares 5" xfId="52" xr:uid="{00000000-0005-0000-0000-00002D000000}"/>
    <cellStyle name="Millares 5 2" xfId="68" xr:uid="{0F3DE1C9-4EF2-466E-B26D-BE6AA07AB619}"/>
    <cellStyle name="Millares 6" xfId="44" xr:uid="{00000000-0005-0000-0000-00002E000000}"/>
    <cellStyle name="Millares 6 2" xfId="62" xr:uid="{8E878FAA-DC22-4135-A0F3-F945FD0FF240}"/>
    <cellStyle name="Millares 7" xfId="61" xr:uid="{8EAF20FF-79ED-4038-9E10-22329705D06D}"/>
    <cellStyle name="Moneda 2" xfId="47" xr:uid="{00000000-0005-0000-0000-00002F000000}"/>
    <cellStyle name="Moneda 2 2" xfId="64" xr:uid="{EC2C0B57-6343-4E0C-89D5-6B81DABDDEEF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ENTA%20PUBLICA%20SALUD%20T\CUENTA%20PUBLICA%20ST%20I-22\III-22\CTA%20PUBLICA%20ST%20TRIM%20III\6%20Formatos%20de%20Disciplina%20Financiera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E9">
            <v>86241</v>
          </cell>
          <cell r="G9">
            <v>247831390</v>
          </cell>
          <cell r="H9">
            <v>247831390</v>
          </cell>
        </row>
        <row r="17">
          <cell r="E17">
            <v>-34633295</v>
          </cell>
          <cell r="G17">
            <v>44644094</v>
          </cell>
          <cell r="H17">
            <v>42690201</v>
          </cell>
        </row>
        <row r="27">
          <cell r="E27">
            <v>16468661</v>
          </cell>
          <cell r="G27">
            <v>37577745</v>
          </cell>
          <cell r="H27">
            <v>37512610</v>
          </cell>
        </row>
        <row r="37">
          <cell r="E37">
            <v>472947</v>
          </cell>
          <cell r="G37">
            <v>3746712</v>
          </cell>
          <cell r="H37">
            <v>3744311</v>
          </cell>
        </row>
        <row r="47">
          <cell r="E47">
            <v>-7612034</v>
          </cell>
          <cell r="G47">
            <v>30700</v>
          </cell>
          <cell r="H47">
            <v>0</v>
          </cell>
        </row>
        <row r="57">
          <cell r="E57">
            <v>8748816</v>
          </cell>
          <cell r="G57">
            <v>0</v>
          </cell>
          <cell r="H57">
            <v>0</v>
          </cell>
        </row>
        <row r="84">
          <cell r="E84">
            <v>362939510</v>
          </cell>
          <cell r="G84">
            <v>1379306258</v>
          </cell>
          <cell r="H84">
            <v>1379306258</v>
          </cell>
        </row>
        <row r="92">
          <cell r="E92">
            <v>85772067</v>
          </cell>
          <cell r="G92">
            <v>87502799</v>
          </cell>
          <cell r="H92">
            <v>86419054</v>
          </cell>
        </row>
        <row r="102">
          <cell r="E102">
            <v>137487975</v>
          </cell>
          <cell r="G102">
            <v>90495641</v>
          </cell>
          <cell r="H102">
            <v>89542276</v>
          </cell>
        </row>
        <row r="112">
          <cell r="E112">
            <v>0</v>
          </cell>
          <cell r="G112">
            <v>0</v>
          </cell>
          <cell r="H112">
            <v>0</v>
          </cell>
        </row>
        <row r="122">
          <cell r="E122">
            <v>1063375</v>
          </cell>
          <cell r="G122">
            <v>409916</v>
          </cell>
          <cell r="H122">
            <v>409916</v>
          </cell>
        </row>
        <row r="132">
          <cell r="E132">
            <v>0</v>
          </cell>
          <cell r="G132">
            <v>0</v>
          </cell>
          <cell r="H132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tabSelected="1" zoomScale="85" zoomScaleNormal="160" workbookViewId="0">
      <selection activeCell="D14" sqref="D14"/>
    </sheetView>
  </sheetViews>
  <sheetFormatPr baseColWidth="10" defaultColWidth="11.42578125" defaultRowHeight="14.25" x14ac:dyDescent="0.2"/>
  <cols>
    <col min="1" max="1" width="45.7109375" style="1" bestFit="1" customWidth="1"/>
    <col min="2" max="4" width="13" style="1" bestFit="1" customWidth="1"/>
    <col min="5" max="5" width="14.28515625" style="1" bestFit="1" customWidth="1"/>
    <col min="6" max="6" width="13.28515625" style="1" bestFit="1" customWidth="1"/>
    <col min="7" max="7" width="15.140625" style="1" customWidth="1"/>
    <col min="8" max="16384" width="11.42578125" style="1"/>
  </cols>
  <sheetData>
    <row r="1" spans="1:7" x14ac:dyDescent="0.2">
      <c r="A1" s="19" t="s">
        <v>21</v>
      </c>
      <c r="B1" s="20"/>
      <c r="C1" s="20"/>
      <c r="D1" s="20"/>
      <c r="E1" s="20"/>
      <c r="F1" s="20"/>
      <c r="G1" s="20"/>
    </row>
    <row r="2" spans="1:7" x14ac:dyDescent="0.2">
      <c r="A2" s="20" t="s">
        <v>0</v>
      </c>
      <c r="B2" s="20"/>
      <c r="C2" s="20"/>
      <c r="D2" s="20"/>
      <c r="E2" s="20"/>
      <c r="F2" s="20"/>
      <c r="G2" s="20"/>
    </row>
    <row r="3" spans="1:7" x14ac:dyDescent="0.2">
      <c r="A3" s="20" t="s">
        <v>4</v>
      </c>
      <c r="B3" s="20"/>
      <c r="C3" s="20"/>
      <c r="D3" s="20"/>
      <c r="E3" s="20"/>
      <c r="F3" s="20"/>
      <c r="G3" s="20"/>
    </row>
    <row r="4" spans="1:7" x14ac:dyDescent="0.2">
      <c r="A4" s="20" t="s">
        <v>5</v>
      </c>
      <c r="B4" s="20"/>
      <c r="C4" s="20"/>
      <c r="D4" s="20"/>
      <c r="E4" s="20"/>
      <c r="F4" s="20"/>
      <c r="G4" s="20"/>
    </row>
    <row r="5" spans="1:7" x14ac:dyDescent="0.2">
      <c r="A5" s="19" t="s">
        <v>22</v>
      </c>
      <c r="B5" s="20"/>
      <c r="C5" s="20"/>
      <c r="D5" s="20"/>
      <c r="E5" s="20"/>
      <c r="F5" s="20"/>
      <c r="G5" s="20"/>
    </row>
    <row r="6" spans="1:7" x14ac:dyDescent="0.2">
      <c r="A6" s="18"/>
      <c r="B6" s="18"/>
      <c r="C6" s="18"/>
      <c r="D6" s="18"/>
      <c r="E6" s="18"/>
      <c r="F6" s="18"/>
      <c r="G6" s="18"/>
    </row>
    <row r="7" spans="1:7" ht="20.100000000000001" customHeight="1" x14ac:dyDescent="0.2">
      <c r="A7" s="12" t="s">
        <v>6</v>
      </c>
      <c r="B7" s="15" t="s">
        <v>7</v>
      </c>
      <c r="C7" s="16"/>
      <c r="D7" s="16"/>
      <c r="E7" s="16"/>
      <c r="F7" s="17"/>
      <c r="G7" s="12" t="s">
        <v>8</v>
      </c>
    </row>
    <row r="8" spans="1:7" ht="15" customHeight="1" x14ac:dyDescent="0.2">
      <c r="A8" s="13"/>
      <c r="B8" s="12" t="s">
        <v>9</v>
      </c>
      <c r="C8" s="5" t="s">
        <v>10</v>
      </c>
      <c r="D8" s="12" t="s">
        <v>1</v>
      </c>
      <c r="E8" s="12" t="s">
        <v>2</v>
      </c>
      <c r="F8" s="12" t="s">
        <v>11</v>
      </c>
      <c r="G8" s="13"/>
    </row>
    <row r="9" spans="1:7" ht="15" customHeight="1" x14ac:dyDescent="0.2">
      <c r="A9" s="13"/>
      <c r="B9" s="14"/>
      <c r="C9" s="6" t="s">
        <v>12</v>
      </c>
      <c r="D9" s="14"/>
      <c r="E9" s="14"/>
      <c r="F9" s="14"/>
      <c r="G9" s="14"/>
    </row>
    <row r="10" spans="1:7" ht="20.100000000000001" customHeight="1" x14ac:dyDescent="0.2">
      <c r="A10" s="14"/>
      <c r="B10" s="7">
        <v>1</v>
      </c>
      <c r="C10" s="7">
        <v>2</v>
      </c>
      <c r="D10" s="7" t="s">
        <v>3</v>
      </c>
      <c r="E10" s="7">
        <v>4</v>
      </c>
      <c r="F10" s="7">
        <v>5</v>
      </c>
      <c r="G10" s="7" t="s">
        <v>13</v>
      </c>
    </row>
    <row r="11" spans="1:7" x14ac:dyDescent="0.2">
      <c r="A11" s="2" t="s">
        <v>14</v>
      </c>
      <c r="B11" s="4">
        <v>35520314</v>
      </c>
      <c r="C11" s="4">
        <v>66800</v>
      </c>
      <c r="D11" s="4">
        <f>+B11+C11</f>
        <v>35587114</v>
      </c>
      <c r="E11" s="9">
        <v>34945458</v>
      </c>
      <c r="F11" s="9">
        <v>34940468</v>
      </c>
      <c r="G11" s="4">
        <f>+D11-E11</f>
        <v>641656</v>
      </c>
    </row>
    <row r="12" spans="1:7" x14ac:dyDescent="0.2">
      <c r="A12" s="2" t="s">
        <v>15</v>
      </c>
      <c r="B12" s="4">
        <v>70988694</v>
      </c>
      <c r="C12" s="4">
        <v>64722</v>
      </c>
      <c r="D12" s="4">
        <f t="shared" ref="D12:D16" si="0">+B12+C12</f>
        <v>71053416</v>
      </c>
      <c r="E12" s="9">
        <v>47196667</v>
      </c>
      <c r="F12" s="9">
        <v>47100831</v>
      </c>
      <c r="G12" s="4">
        <f t="shared" ref="G12:G16" si="1">+D12-E12</f>
        <v>23856749</v>
      </c>
    </row>
    <row r="13" spans="1:7" x14ac:dyDescent="0.2">
      <c r="A13" s="2" t="s">
        <v>16</v>
      </c>
      <c r="B13" s="4">
        <v>1741707027</v>
      </c>
      <c r="C13" s="4">
        <v>305786718</v>
      </c>
      <c r="D13" s="4">
        <f t="shared" si="0"/>
        <v>2047493745</v>
      </c>
      <c r="E13" s="9">
        <v>1233695613</v>
      </c>
      <c r="F13" s="9">
        <v>1230767545</v>
      </c>
      <c r="G13" s="4">
        <f t="shared" si="1"/>
        <v>813798132</v>
      </c>
    </row>
    <row r="14" spans="1:7" x14ac:dyDescent="0.2">
      <c r="A14" s="2" t="s">
        <v>17</v>
      </c>
      <c r="B14" s="4">
        <v>742500044</v>
      </c>
      <c r="C14" s="4">
        <v>256555641</v>
      </c>
      <c r="D14" s="4">
        <f t="shared" si="0"/>
        <v>999055685</v>
      </c>
      <c r="E14" s="9">
        <v>508756542</v>
      </c>
      <c r="F14" s="9">
        <v>507702082</v>
      </c>
      <c r="G14" s="4">
        <f t="shared" si="1"/>
        <v>490299143</v>
      </c>
    </row>
    <row r="15" spans="1:7" x14ac:dyDescent="0.2">
      <c r="A15" s="2" t="s">
        <v>18</v>
      </c>
      <c r="B15" s="4">
        <v>29732169</v>
      </c>
      <c r="C15" s="4">
        <v>1427</v>
      </c>
      <c r="D15" s="4">
        <f t="shared" si="0"/>
        <v>29733596</v>
      </c>
      <c r="E15" s="9">
        <v>19998045</v>
      </c>
      <c r="F15" s="9">
        <v>19993066</v>
      </c>
      <c r="G15" s="4">
        <f t="shared" si="1"/>
        <v>9735551</v>
      </c>
    </row>
    <row r="16" spans="1:7" ht="22.5" x14ac:dyDescent="0.2">
      <c r="A16" s="2" t="s">
        <v>19</v>
      </c>
      <c r="B16" s="4">
        <v>164143369</v>
      </c>
      <c r="C16" s="4">
        <v>8318955</v>
      </c>
      <c r="D16" s="4">
        <f t="shared" si="0"/>
        <v>172462324</v>
      </c>
      <c r="E16" s="9">
        <v>46952930</v>
      </c>
      <c r="F16" s="9">
        <v>46952024</v>
      </c>
      <c r="G16" s="4">
        <f t="shared" si="1"/>
        <v>125509394</v>
      </c>
    </row>
    <row r="17" spans="1:7" ht="20.100000000000001" customHeight="1" x14ac:dyDescent="0.2">
      <c r="A17" s="3" t="s">
        <v>20</v>
      </c>
      <c r="B17" s="8">
        <f>SUM(B11:B16)</f>
        <v>2784591617</v>
      </c>
      <c r="C17" s="8">
        <f t="shared" ref="C17:G17" si="2">SUM(C11:C16)</f>
        <v>570794263</v>
      </c>
      <c r="D17" s="8">
        <f t="shared" si="2"/>
        <v>3355385880</v>
      </c>
      <c r="E17" s="8">
        <f t="shared" si="2"/>
        <v>1891545255</v>
      </c>
      <c r="F17" s="8">
        <f t="shared" si="2"/>
        <v>1887456016</v>
      </c>
      <c r="G17" s="8">
        <f t="shared" si="2"/>
        <v>1463840625</v>
      </c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pageSetup scale="95" fitToHeight="0" orientation="landscape" r:id="rId1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3E3E-AF2B-4CA4-838C-74B097D81D76}">
  <sheetPr>
    <pageSetUpPr fitToPage="1"/>
  </sheetPr>
  <dimension ref="A1:I16"/>
  <sheetViews>
    <sheetView showGridLines="0" workbookViewId="0">
      <selection activeCell="C10" sqref="C10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42578125" style="1" customWidth="1"/>
    <col min="6" max="6" width="15.140625" style="1" customWidth="1"/>
    <col min="7" max="7" width="14.85546875" style="1" customWidth="1"/>
    <col min="8" max="8" width="11.42578125" style="1"/>
    <col min="9" max="9" width="13.140625" style="1" bestFit="1" customWidth="1"/>
    <col min="10" max="16384" width="11.42578125" style="1"/>
  </cols>
  <sheetData>
    <row r="1" spans="1:9" x14ac:dyDescent="0.2">
      <c r="A1" s="19" t="s">
        <v>21</v>
      </c>
      <c r="B1" s="20"/>
      <c r="C1" s="20"/>
      <c r="D1" s="20"/>
      <c r="E1" s="20"/>
      <c r="F1" s="20"/>
      <c r="G1" s="20"/>
    </row>
    <row r="2" spans="1:9" x14ac:dyDescent="0.2">
      <c r="A2" s="20" t="s">
        <v>0</v>
      </c>
      <c r="B2" s="20"/>
      <c r="C2" s="20"/>
      <c r="D2" s="20"/>
      <c r="E2" s="20"/>
      <c r="F2" s="20"/>
      <c r="G2" s="20"/>
    </row>
    <row r="3" spans="1:9" x14ac:dyDescent="0.2">
      <c r="A3" s="20" t="s">
        <v>4</v>
      </c>
      <c r="B3" s="20"/>
      <c r="C3" s="20"/>
      <c r="D3" s="20"/>
      <c r="E3" s="20"/>
      <c r="F3" s="20"/>
      <c r="G3" s="20"/>
    </row>
    <row r="4" spans="1:9" x14ac:dyDescent="0.2">
      <c r="A4" s="20" t="s">
        <v>23</v>
      </c>
      <c r="B4" s="20"/>
      <c r="C4" s="20"/>
      <c r="D4" s="20"/>
      <c r="E4" s="20"/>
      <c r="F4" s="20"/>
      <c r="G4" s="20"/>
    </row>
    <row r="5" spans="1:9" x14ac:dyDescent="0.2">
      <c r="A5" s="19" t="s">
        <v>22</v>
      </c>
      <c r="B5" s="20"/>
      <c r="C5" s="20"/>
      <c r="D5" s="20"/>
      <c r="E5" s="20"/>
      <c r="F5" s="20"/>
      <c r="G5" s="20"/>
    </row>
    <row r="6" spans="1:9" x14ac:dyDescent="0.2">
      <c r="A6" s="18"/>
      <c r="B6" s="18"/>
      <c r="C6" s="18"/>
      <c r="D6" s="18"/>
      <c r="E6" s="18"/>
      <c r="F6" s="18"/>
      <c r="G6" s="18"/>
    </row>
    <row r="7" spans="1:9" x14ac:dyDescent="0.2">
      <c r="A7" s="12" t="s">
        <v>6</v>
      </c>
      <c r="B7" s="15" t="s">
        <v>7</v>
      </c>
      <c r="C7" s="16"/>
      <c r="D7" s="16"/>
      <c r="E7" s="16"/>
      <c r="F7" s="17"/>
      <c r="G7" s="12" t="s">
        <v>8</v>
      </c>
    </row>
    <row r="8" spans="1:9" x14ac:dyDescent="0.2">
      <c r="A8" s="13"/>
      <c r="B8" s="12" t="s">
        <v>9</v>
      </c>
      <c r="C8" s="10" t="s">
        <v>10</v>
      </c>
      <c r="D8" s="12" t="s">
        <v>1</v>
      </c>
      <c r="E8" s="12" t="s">
        <v>2</v>
      </c>
      <c r="F8" s="12" t="s">
        <v>11</v>
      </c>
      <c r="G8" s="13"/>
    </row>
    <row r="9" spans="1:9" x14ac:dyDescent="0.2">
      <c r="A9" s="13"/>
      <c r="B9" s="14"/>
      <c r="C9" s="11" t="s">
        <v>12</v>
      </c>
      <c r="D9" s="14"/>
      <c r="E9" s="14"/>
      <c r="F9" s="14"/>
      <c r="G9" s="14"/>
    </row>
    <row r="10" spans="1:9" x14ac:dyDescent="0.2">
      <c r="A10" s="14"/>
      <c r="B10" s="7">
        <v>1</v>
      </c>
      <c r="C10" s="7">
        <v>2</v>
      </c>
      <c r="D10" s="7" t="s">
        <v>3</v>
      </c>
      <c r="E10" s="7">
        <v>4</v>
      </c>
      <c r="F10" s="7">
        <v>5</v>
      </c>
      <c r="G10" s="7" t="s">
        <v>13</v>
      </c>
    </row>
    <row r="11" spans="1:9" x14ac:dyDescent="0.2">
      <c r="A11" s="21" t="s">
        <v>24</v>
      </c>
      <c r="B11" s="4">
        <v>2764441833</v>
      </c>
      <c r="C11" s="9">
        <f>+'[1]ANEXO 1 -F6A (2)'!$E$9+'[1]ANEXO 1 -F6A (2)'!$E$17+'[1]ANEXO 1 -F6A (2)'!$E$27+'[1]ANEXO 1 -F6A (2)'!$E$37+'[1]ANEXO 1 -F6A (2)'!$E$84+'[1]ANEXO 1 -F6A (2)'!$E$92+'[1]ANEXO 1 -F6A (2)'!$E$102+'[1]ANEXO 1 -F6A (2)'!$E$112</f>
        <v>568594106</v>
      </c>
      <c r="D11" s="4">
        <f>+B11+C11</f>
        <v>3333035939</v>
      </c>
      <c r="E11" s="9">
        <f>+'[1]ANEXO 1 -F6A (2)'!$G$9+'[1]ANEXO 1 -F6A (2)'!$G$17+'[1]ANEXO 1 -F6A (2)'!$G$27+'[1]ANEXO 1 -F6A (2)'!$G$37+'[1]ANEXO 1 -F6A (2)'!$G$84+'[1]ANEXO 1 -F6A (2)'!$G$92+'[1]ANEXO 1 -F6A (2)'!$G$102+'[1]ANEXO 1 -F6A (2)'!$G$112</f>
        <v>1891104639</v>
      </c>
      <c r="F11" s="9">
        <f>+'[1]ANEXO 1 -F6A (2)'!$H$9+'[1]ANEXO 1 -F6A (2)'!$H$17+'[1]ANEXO 1 -F6A (2)'!$H$27+'[1]ANEXO 1 -F6A (2)'!$H$37+'[1]ANEXO 1 -F6A (2)'!$H$84+'[1]ANEXO 1 -F6A (2)'!$H$92+'[1]ANEXO 1 -F6A (2)'!$H$102+'[1]ANEXO 1 -F6A (2)'!$H$112</f>
        <v>1887046100</v>
      </c>
      <c r="G11" s="4">
        <f>+D11-E11</f>
        <v>1441931300</v>
      </c>
    </row>
    <row r="12" spans="1:9" x14ac:dyDescent="0.2">
      <c r="A12" s="21" t="s">
        <v>25</v>
      </c>
      <c r="B12" s="4">
        <v>20149784</v>
      </c>
      <c r="C12" s="9">
        <f>+'[1]ANEXO 1 -F6A (2)'!$E$47+'[1]ANEXO 1 -F6A (2)'!$E$57+'[1]ANEXO 1 -F6A (2)'!$E$122+'[1]ANEXO 1 -F6A (2)'!$E$132</f>
        <v>2200157</v>
      </c>
      <c r="D12" s="4">
        <f>+B12+C12</f>
        <v>22349941</v>
      </c>
      <c r="E12" s="9">
        <f>+'[1]ANEXO 1 -F6A (2)'!$G$47+'[1]ANEXO 1 -F6A (2)'!$G$57+'[1]ANEXO 1 -F6A (2)'!$G$122+'[1]ANEXO 1 -F6A (2)'!$G$132</f>
        <v>440616</v>
      </c>
      <c r="F12" s="9">
        <f>+'[1]ANEXO 1 -F6A (2)'!$H$47+'[1]ANEXO 1 -F6A (2)'!$H$57+'[1]ANEXO 1 -F6A (2)'!$H$122+'[1]ANEXO 1 -F6A (2)'!$H$132</f>
        <v>409916</v>
      </c>
      <c r="G12" s="4">
        <f>+D12-E12</f>
        <v>21909325</v>
      </c>
    </row>
    <row r="13" spans="1:9" ht="22.5" x14ac:dyDescent="0.2">
      <c r="A13" s="21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9" x14ac:dyDescent="0.2">
      <c r="A14" s="21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9" x14ac:dyDescent="0.2">
      <c r="A15" s="21" t="s">
        <v>28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9" x14ac:dyDescent="0.2">
      <c r="A16" s="3" t="s">
        <v>20</v>
      </c>
      <c r="B16" s="8">
        <f>SUM(B11:B15)</f>
        <v>2784591617</v>
      </c>
      <c r="C16" s="8">
        <f t="shared" ref="C16:G16" si="0">SUM(C11:C15)</f>
        <v>570794263</v>
      </c>
      <c r="D16" s="8">
        <f t="shared" si="0"/>
        <v>3355385880</v>
      </c>
      <c r="E16" s="8">
        <f t="shared" si="0"/>
        <v>1891545255</v>
      </c>
      <c r="F16" s="8">
        <f t="shared" si="0"/>
        <v>1887456016</v>
      </c>
      <c r="G16" s="8">
        <f t="shared" si="0"/>
        <v>1463840625</v>
      </c>
      <c r="I16" s="23"/>
    </row>
  </sheetData>
  <mergeCells count="13"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A390-4BE6-4428-8F5F-23E0CCA23FB7}">
  <sheetPr>
    <pageSetUpPr fitToPage="1"/>
  </sheetPr>
  <dimension ref="A1:H83"/>
  <sheetViews>
    <sheetView showGridLines="0" zoomScaleNormal="100" workbookViewId="0">
      <selection activeCell="D44" sqref="D44"/>
    </sheetView>
  </sheetViews>
  <sheetFormatPr baseColWidth="10" defaultColWidth="11.42578125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16384" width="11.42578125" style="1"/>
  </cols>
  <sheetData>
    <row r="1" spans="1:8" x14ac:dyDescent="0.2">
      <c r="A1" s="19" t="s">
        <v>21</v>
      </c>
      <c r="B1" s="20"/>
      <c r="C1" s="20"/>
      <c r="D1" s="20"/>
      <c r="E1" s="20"/>
      <c r="F1" s="20"/>
      <c r="G1" s="20"/>
      <c r="H1" s="20"/>
    </row>
    <row r="2" spans="1:8" x14ac:dyDescent="0.2">
      <c r="A2" s="20" t="s">
        <v>0</v>
      </c>
      <c r="B2" s="20"/>
      <c r="C2" s="20"/>
      <c r="D2" s="20"/>
      <c r="E2" s="20"/>
      <c r="F2" s="20"/>
      <c r="G2" s="20"/>
      <c r="H2" s="20"/>
    </row>
    <row r="3" spans="1:8" x14ac:dyDescent="0.2">
      <c r="A3" s="20" t="s">
        <v>4</v>
      </c>
      <c r="B3" s="20"/>
      <c r="C3" s="20"/>
      <c r="D3" s="20"/>
      <c r="E3" s="20"/>
      <c r="F3" s="20"/>
      <c r="G3" s="20"/>
      <c r="H3" s="20"/>
    </row>
    <row r="4" spans="1:8" x14ac:dyDescent="0.2">
      <c r="A4" s="20" t="s">
        <v>29</v>
      </c>
      <c r="B4" s="20"/>
      <c r="C4" s="20"/>
      <c r="D4" s="20"/>
      <c r="E4" s="20"/>
      <c r="F4" s="20"/>
      <c r="G4" s="20"/>
      <c r="H4" s="20"/>
    </row>
    <row r="5" spans="1:8" x14ac:dyDescent="0.2">
      <c r="A5" s="19" t="s">
        <v>22</v>
      </c>
      <c r="B5" s="20"/>
      <c r="C5" s="20"/>
      <c r="D5" s="20"/>
      <c r="E5" s="20"/>
      <c r="F5" s="20"/>
      <c r="G5" s="20"/>
      <c r="H5" s="20"/>
    </row>
    <row r="6" spans="1:8" ht="8.2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1.25" customHeight="1" x14ac:dyDescent="0.2">
      <c r="A7" s="24" t="s">
        <v>6</v>
      </c>
      <c r="B7" s="25"/>
      <c r="C7" s="15" t="s">
        <v>7</v>
      </c>
      <c r="D7" s="16"/>
      <c r="E7" s="16"/>
      <c r="F7" s="16"/>
      <c r="G7" s="17"/>
      <c r="H7" s="12" t="s">
        <v>8</v>
      </c>
    </row>
    <row r="8" spans="1:8" ht="11.25" customHeight="1" x14ac:dyDescent="0.2">
      <c r="A8" s="26"/>
      <c r="B8" s="27"/>
      <c r="C8" s="12" t="s">
        <v>9</v>
      </c>
      <c r="D8" s="10" t="s">
        <v>10</v>
      </c>
      <c r="E8" s="12" t="s">
        <v>1</v>
      </c>
      <c r="F8" s="12" t="s">
        <v>2</v>
      </c>
      <c r="G8" s="12" t="s">
        <v>11</v>
      </c>
      <c r="H8" s="13"/>
    </row>
    <row r="9" spans="1:8" ht="11.25" customHeight="1" x14ac:dyDescent="0.2">
      <c r="A9" s="26"/>
      <c r="B9" s="27"/>
      <c r="C9" s="14"/>
      <c r="D9" s="11" t="s">
        <v>12</v>
      </c>
      <c r="E9" s="14"/>
      <c r="F9" s="14"/>
      <c r="G9" s="14"/>
      <c r="H9" s="14"/>
    </row>
    <row r="10" spans="1:8" ht="11.25" customHeight="1" x14ac:dyDescent="0.2">
      <c r="A10" s="28"/>
      <c r="B10" s="29"/>
      <c r="C10" s="7">
        <v>1</v>
      </c>
      <c r="D10" s="7">
        <v>2</v>
      </c>
      <c r="E10" s="7" t="s">
        <v>3</v>
      </c>
      <c r="F10" s="7">
        <v>4</v>
      </c>
      <c r="G10" s="7">
        <v>5</v>
      </c>
      <c r="H10" s="7" t="s">
        <v>13</v>
      </c>
    </row>
    <row r="11" spans="1:8" s="33" customFormat="1" ht="15" x14ac:dyDescent="0.25">
      <c r="A11" s="30" t="s">
        <v>30</v>
      </c>
      <c r="B11" s="31"/>
      <c r="C11" s="32">
        <f>SUM(C12:C18)</f>
        <v>2170888850</v>
      </c>
      <c r="D11" s="32">
        <f t="shared" ref="D11:H11" si="0">SUM(D12:D18)</f>
        <v>363025751</v>
      </c>
      <c r="E11" s="32">
        <f t="shared" si="0"/>
        <v>2533914601</v>
      </c>
      <c r="F11" s="32">
        <f t="shared" si="0"/>
        <v>1627137649</v>
      </c>
      <c r="G11" s="32">
        <f t="shared" si="0"/>
        <v>1627137649</v>
      </c>
      <c r="H11" s="32">
        <f t="shared" si="0"/>
        <v>906776952</v>
      </c>
    </row>
    <row r="12" spans="1:8" ht="11.25" customHeight="1" x14ac:dyDescent="0.2">
      <c r="A12" s="34"/>
      <c r="B12" s="35" t="s">
        <v>31</v>
      </c>
      <c r="C12" s="4">
        <v>786719112</v>
      </c>
      <c r="D12" s="4">
        <v>68723155</v>
      </c>
      <c r="E12" s="4">
        <f>+C12+D12</f>
        <v>855442267</v>
      </c>
      <c r="F12" s="4">
        <v>566163173</v>
      </c>
      <c r="G12" s="4">
        <v>566163173</v>
      </c>
      <c r="H12" s="4">
        <f>+E12-F12</f>
        <v>289279094</v>
      </c>
    </row>
    <row r="13" spans="1:8" ht="11.25" customHeight="1" x14ac:dyDescent="0.2">
      <c r="A13" s="34"/>
      <c r="B13" s="35" t="s">
        <v>32</v>
      </c>
      <c r="C13" s="4">
        <v>141969482</v>
      </c>
      <c r="D13" s="4">
        <v>11145595</v>
      </c>
      <c r="E13" s="4">
        <f t="shared" ref="E13:E18" si="1">+C13+D13</f>
        <v>153115077</v>
      </c>
      <c r="F13" s="4">
        <v>90236756</v>
      </c>
      <c r="G13" s="4">
        <v>90236756</v>
      </c>
      <c r="H13" s="4">
        <f t="shared" ref="H13:H18" si="2">+E13-F13</f>
        <v>62878321</v>
      </c>
    </row>
    <row r="14" spans="1:8" ht="11.25" customHeight="1" x14ac:dyDescent="0.2">
      <c r="A14" s="34"/>
      <c r="B14" s="35" t="s">
        <v>33</v>
      </c>
      <c r="C14" s="4">
        <v>435505840</v>
      </c>
      <c r="D14" s="4">
        <v>95496601</v>
      </c>
      <c r="E14" s="4">
        <f t="shared" si="1"/>
        <v>531002441</v>
      </c>
      <c r="F14" s="4">
        <v>328029988</v>
      </c>
      <c r="G14" s="4">
        <v>328029988</v>
      </c>
      <c r="H14" s="4">
        <f t="shared" si="2"/>
        <v>202972453</v>
      </c>
    </row>
    <row r="15" spans="1:8" ht="11.25" customHeight="1" x14ac:dyDescent="0.2">
      <c r="A15" s="34"/>
      <c r="B15" s="35" t="s">
        <v>34</v>
      </c>
      <c r="C15" s="4">
        <v>166571020</v>
      </c>
      <c r="D15" s="4">
        <v>45692274</v>
      </c>
      <c r="E15" s="4">
        <f t="shared" si="1"/>
        <v>212263294</v>
      </c>
      <c r="F15" s="4">
        <v>133675212</v>
      </c>
      <c r="G15" s="4">
        <v>133675212</v>
      </c>
      <c r="H15" s="4">
        <f t="shared" si="2"/>
        <v>78588082</v>
      </c>
    </row>
    <row r="16" spans="1:8" ht="11.25" customHeight="1" x14ac:dyDescent="0.2">
      <c r="A16" s="34"/>
      <c r="B16" s="35" t="s">
        <v>35</v>
      </c>
      <c r="C16" s="4">
        <v>593954327</v>
      </c>
      <c r="D16" s="4">
        <v>146365829</v>
      </c>
      <c r="E16" s="4">
        <f t="shared" si="1"/>
        <v>740320156</v>
      </c>
      <c r="F16" s="4">
        <v>495991262</v>
      </c>
      <c r="G16" s="4">
        <v>495991262</v>
      </c>
      <c r="H16" s="4">
        <f t="shared" si="2"/>
        <v>244328894</v>
      </c>
    </row>
    <row r="17" spans="1:8" ht="11.25" customHeight="1" x14ac:dyDescent="0.2">
      <c r="A17" s="34"/>
      <c r="B17" s="35" t="s">
        <v>36</v>
      </c>
      <c r="C17" s="4">
        <v>0</v>
      </c>
      <c r="D17" s="4">
        <v>0</v>
      </c>
      <c r="E17" s="4">
        <f t="shared" si="1"/>
        <v>0</v>
      </c>
      <c r="F17" s="4">
        <v>0</v>
      </c>
      <c r="G17" s="4">
        <v>0</v>
      </c>
      <c r="H17" s="4">
        <f t="shared" si="2"/>
        <v>0</v>
      </c>
    </row>
    <row r="18" spans="1:8" ht="11.25" customHeight="1" x14ac:dyDescent="0.2">
      <c r="A18" s="34"/>
      <c r="B18" s="35" t="s">
        <v>37</v>
      </c>
      <c r="C18" s="4">
        <v>46169069</v>
      </c>
      <c r="D18" s="4">
        <v>-4397703</v>
      </c>
      <c r="E18" s="4">
        <f t="shared" si="1"/>
        <v>41771366</v>
      </c>
      <c r="F18" s="4">
        <v>13041258</v>
      </c>
      <c r="G18" s="4">
        <v>13041258</v>
      </c>
      <c r="H18" s="4">
        <f t="shared" si="2"/>
        <v>28730108</v>
      </c>
    </row>
    <row r="19" spans="1:8" s="33" customFormat="1" ht="11.25" customHeight="1" x14ac:dyDescent="0.25">
      <c r="A19" s="34" t="s">
        <v>38</v>
      </c>
      <c r="B19" s="36"/>
      <c r="C19" s="32">
        <f>SUM(C20:C28)</f>
        <v>373611702</v>
      </c>
      <c r="D19" s="32">
        <f t="shared" ref="D19:H19" si="3">SUM(D20:D28)</f>
        <v>51138772</v>
      </c>
      <c r="E19" s="32">
        <f t="shared" si="3"/>
        <v>424750474</v>
      </c>
      <c r="F19" s="32">
        <f t="shared" si="3"/>
        <v>132146893</v>
      </c>
      <c r="G19" s="32">
        <f t="shared" si="3"/>
        <v>129109254</v>
      </c>
      <c r="H19" s="32">
        <f t="shared" si="3"/>
        <v>292603581</v>
      </c>
    </row>
    <row r="20" spans="1:8" ht="11.25" customHeight="1" x14ac:dyDescent="0.2">
      <c r="A20" s="34"/>
      <c r="B20" s="35" t="s">
        <v>39</v>
      </c>
      <c r="C20" s="4">
        <v>29351257</v>
      </c>
      <c r="D20" s="4">
        <v>1128206</v>
      </c>
      <c r="E20" s="4">
        <f>+C20+D20</f>
        <v>30479463</v>
      </c>
      <c r="F20" s="4">
        <v>6878053</v>
      </c>
      <c r="G20" s="4">
        <v>6835253</v>
      </c>
      <c r="H20" s="4">
        <f t="shared" ref="H20:H28" si="4">+E20-F20</f>
        <v>23601410</v>
      </c>
    </row>
    <row r="21" spans="1:8" ht="11.25" customHeight="1" x14ac:dyDescent="0.2">
      <c r="A21" s="34"/>
      <c r="B21" s="35" t="s">
        <v>40</v>
      </c>
      <c r="C21" s="4">
        <v>2786991</v>
      </c>
      <c r="D21" s="4">
        <v>28946844</v>
      </c>
      <c r="E21" s="4">
        <f t="shared" ref="E21:E28" si="5">+C21+D21</f>
        <v>31733835</v>
      </c>
      <c r="F21" s="4">
        <v>20763982</v>
      </c>
      <c r="G21" s="4">
        <v>20756006</v>
      </c>
      <c r="H21" s="4">
        <f t="shared" si="4"/>
        <v>10969853</v>
      </c>
    </row>
    <row r="22" spans="1:8" ht="11.25" customHeight="1" x14ac:dyDescent="0.2">
      <c r="A22" s="34"/>
      <c r="B22" s="35" t="s">
        <v>41</v>
      </c>
      <c r="C22" s="4">
        <v>80000</v>
      </c>
      <c r="D22" s="4">
        <v>0</v>
      </c>
      <c r="E22" s="4">
        <f t="shared" si="5"/>
        <v>80000</v>
      </c>
      <c r="F22" s="4">
        <v>0</v>
      </c>
      <c r="G22" s="4">
        <v>0</v>
      </c>
      <c r="H22" s="4">
        <f t="shared" si="4"/>
        <v>80000</v>
      </c>
    </row>
    <row r="23" spans="1:8" ht="11.25" customHeight="1" x14ac:dyDescent="0.2">
      <c r="A23" s="34"/>
      <c r="B23" s="35" t="s">
        <v>42</v>
      </c>
      <c r="C23" s="4">
        <v>4105287</v>
      </c>
      <c r="D23" s="4">
        <v>-590679</v>
      </c>
      <c r="E23" s="4">
        <f t="shared" si="5"/>
        <v>3514608</v>
      </c>
      <c r="F23" s="4">
        <v>487150</v>
      </c>
      <c r="G23" s="4">
        <v>447564</v>
      </c>
      <c r="H23" s="4">
        <f t="shared" si="4"/>
        <v>3027458</v>
      </c>
    </row>
    <row r="24" spans="1:8" ht="11.25" customHeight="1" x14ac:dyDescent="0.2">
      <c r="A24" s="34"/>
      <c r="B24" s="35" t="s">
        <v>43</v>
      </c>
      <c r="C24" s="4">
        <v>288526040</v>
      </c>
      <c r="D24" s="4">
        <v>20351904</v>
      </c>
      <c r="E24" s="4">
        <f t="shared" si="5"/>
        <v>308877944</v>
      </c>
      <c r="F24" s="4">
        <v>90984374</v>
      </c>
      <c r="G24" s="4">
        <v>88057620</v>
      </c>
      <c r="H24" s="4">
        <f t="shared" si="4"/>
        <v>217893570</v>
      </c>
    </row>
    <row r="25" spans="1:8" ht="11.25" customHeight="1" x14ac:dyDescent="0.2">
      <c r="A25" s="34"/>
      <c r="B25" s="35" t="s">
        <v>44</v>
      </c>
      <c r="C25" s="4">
        <v>18817511</v>
      </c>
      <c r="D25" s="4">
        <v>460788</v>
      </c>
      <c r="E25" s="4">
        <f t="shared" si="5"/>
        <v>19278299</v>
      </c>
      <c r="F25" s="4">
        <v>9996670</v>
      </c>
      <c r="G25" s="4">
        <v>9995619</v>
      </c>
      <c r="H25" s="4">
        <f t="shared" si="4"/>
        <v>9281629</v>
      </c>
    </row>
    <row r="26" spans="1:8" ht="11.25" customHeight="1" x14ac:dyDescent="0.2">
      <c r="A26" s="34"/>
      <c r="B26" s="35" t="s">
        <v>45</v>
      </c>
      <c r="C26" s="4">
        <v>20615472</v>
      </c>
      <c r="D26" s="4">
        <v>85357</v>
      </c>
      <c r="E26" s="4">
        <f t="shared" si="5"/>
        <v>20700829</v>
      </c>
      <c r="F26" s="4">
        <v>249219</v>
      </c>
      <c r="G26" s="4">
        <v>244849</v>
      </c>
      <c r="H26" s="4">
        <f t="shared" si="4"/>
        <v>20451610</v>
      </c>
    </row>
    <row r="27" spans="1:8" ht="11.25" customHeight="1" x14ac:dyDescent="0.2">
      <c r="A27" s="34"/>
      <c r="B27" s="35" t="s">
        <v>46</v>
      </c>
      <c r="C27" s="4">
        <v>0</v>
      </c>
      <c r="D27" s="4">
        <v>0</v>
      </c>
      <c r="E27" s="4">
        <f t="shared" si="5"/>
        <v>0</v>
      </c>
      <c r="F27" s="4">
        <v>0</v>
      </c>
      <c r="G27" s="4">
        <v>0</v>
      </c>
      <c r="H27" s="4">
        <f t="shared" si="4"/>
        <v>0</v>
      </c>
    </row>
    <row r="28" spans="1:8" ht="11.25" customHeight="1" x14ac:dyDescent="0.2">
      <c r="A28" s="34"/>
      <c r="B28" s="35" t="s">
        <v>47</v>
      </c>
      <c r="C28" s="4">
        <v>9329144</v>
      </c>
      <c r="D28" s="4">
        <v>756352</v>
      </c>
      <c r="E28" s="4">
        <f t="shared" si="5"/>
        <v>10085496</v>
      </c>
      <c r="F28" s="4">
        <v>2787445</v>
      </c>
      <c r="G28" s="4">
        <v>2772343</v>
      </c>
      <c r="H28" s="4">
        <f t="shared" si="4"/>
        <v>7298051</v>
      </c>
    </row>
    <row r="29" spans="1:8" s="33" customFormat="1" ht="11.25" customHeight="1" x14ac:dyDescent="0.25">
      <c r="A29" s="34" t="s">
        <v>48</v>
      </c>
      <c r="B29" s="36"/>
      <c r="C29" s="32">
        <f>SUM(C30:C38)</f>
        <v>215102062</v>
      </c>
      <c r="D29" s="32">
        <f t="shared" ref="D29:H29" si="6">SUM(D30:D38)</f>
        <v>153956636</v>
      </c>
      <c r="E29" s="32">
        <f t="shared" si="6"/>
        <v>369058698</v>
      </c>
      <c r="F29" s="32">
        <f t="shared" si="6"/>
        <v>128073385</v>
      </c>
      <c r="G29" s="32">
        <f t="shared" si="6"/>
        <v>127054885</v>
      </c>
      <c r="H29" s="32">
        <f t="shared" si="6"/>
        <v>240985313</v>
      </c>
    </row>
    <row r="30" spans="1:8" ht="11.25" customHeight="1" x14ac:dyDescent="0.2">
      <c r="A30" s="34"/>
      <c r="B30" s="35" t="s">
        <v>49</v>
      </c>
      <c r="C30" s="4">
        <v>41161947</v>
      </c>
      <c r="D30" s="4">
        <v>4921433</v>
      </c>
      <c r="E30" s="4">
        <f t="shared" ref="E30:E38" si="7">+C30+D30</f>
        <v>46083380</v>
      </c>
      <c r="F30" s="4">
        <v>26939279</v>
      </c>
      <c r="G30" s="4">
        <v>26938949</v>
      </c>
      <c r="H30" s="4">
        <f t="shared" ref="H30:H38" si="8">+E30-F30</f>
        <v>19144101</v>
      </c>
    </row>
    <row r="31" spans="1:8" ht="11.25" customHeight="1" x14ac:dyDescent="0.2">
      <c r="A31" s="34"/>
      <c r="B31" s="35" t="s">
        <v>50</v>
      </c>
      <c r="C31" s="4">
        <v>13010516</v>
      </c>
      <c r="D31" s="4">
        <v>-731653</v>
      </c>
      <c r="E31" s="4">
        <f t="shared" si="7"/>
        <v>12278863</v>
      </c>
      <c r="F31" s="4">
        <v>6257633</v>
      </c>
      <c r="G31" s="4">
        <v>6020673</v>
      </c>
      <c r="H31" s="4">
        <f t="shared" si="8"/>
        <v>6021230</v>
      </c>
    </row>
    <row r="32" spans="1:8" ht="11.25" customHeight="1" x14ac:dyDescent="0.2">
      <c r="A32" s="34"/>
      <c r="B32" s="35" t="s">
        <v>51</v>
      </c>
      <c r="C32" s="4">
        <v>121392623</v>
      </c>
      <c r="D32" s="4">
        <v>10534314</v>
      </c>
      <c r="E32" s="4">
        <f t="shared" si="7"/>
        <v>131926937</v>
      </c>
      <c r="F32" s="4">
        <v>48763744</v>
      </c>
      <c r="G32" s="4">
        <v>48680595</v>
      </c>
      <c r="H32" s="4">
        <f t="shared" si="8"/>
        <v>83163193</v>
      </c>
    </row>
    <row r="33" spans="1:8" ht="11.25" customHeight="1" x14ac:dyDescent="0.2">
      <c r="A33" s="34"/>
      <c r="B33" s="35" t="s">
        <v>52</v>
      </c>
      <c r="C33" s="4">
        <v>2829986</v>
      </c>
      <c r="D33" s="4">
        <v>-81365</v>
      </c>
      <c r="E33" s="4">
        <f t="shared" si="7"/>
        <v>2748621</v>
      </c>
      <c r="F33" s="4">
        <v>871114</v>
      </c>
      <c r="G33" s="4">
        <v>870766</v>
      </c>
      <c r="H33" s="4">
        <f t="shared" si="8"/>
        <v>1877507</v>
      </c>
    </row>
    <row r="34" spans="1:8" ht="11.25" customHeight="1" x14ac:dyDescent="0.2">
      <c r="A34" s="34"/>
      <c r="B34" s="35" t="s">
        <v>53</v>
      </c>
      <c r="C34" s="4">
        <v>31181504</v>
      </c>
      <c r="D34" s="4">
        <v>134206679</v>
      </c>
      <c r="E34" s="4">
        <f t="shared" si="7"/>
        <v>165388183</v>
      </c>
      <c r="F34" s="4">
        <v>42331123</v>
      </c>
      <c r="G34" s="4">
        <v>42328107</v>
      </c>
      <c r="H34" s="4">
        <f t="shared" si="8"/>
        <v>123057060</v>
      </c>
    </row>
    <row r="35" spans="1:8" ht="11.25" customHeight="1" x14ac:dyDescent="0.2">
      <c r="A35" s="34"/>
      <c r="B35" s="35" t="s">
        <v>54</v>
      </c>
      <c r="C35" s="4">
        <v>554000</v>
      </c>
      <c r="D35" s="4">
        <v>2250415</v>
      </c>
      <c r="E35" s="4">
        <f t="shared" si="7"/>
        <v>2804415</v>
      </c>
      <c r="F35" s="4">
        <v>626400</v>
      </c>
      <c r="G35" s="4">
        <v>0</v>
      </c>
      <c r="H35" s="4">
        <f t="shared" si="8"/>
        <v>2178015</v>
      </c>
    </row>
    <row r="36" spans="1:8" ht="11.25" customHeight="1" x14ac:dyDescent="0.2">
      <c r="A36" s="34"/>
      <c r="B36" s="35" t="s">
        <v>55</v>
      </c>
      <c r="C36" s="4">
        <v>3188342</v>
      </c>
      <c r="D36" s="4">
        <v>427043</v>
      </c>
      <c r="E36" s="4">
        <f t="shared" si="7"/>
        <v>3615385</v>
      </c>
      <c r="F36" s="4">
        <v>412027</v>
      </c>
      <c r="G36" s="4">
        <v>405818</v>
      </c>
      <c r="H36" s="4">
        <f t="shared" si="8"/>
        <v>3203358</v>
      </c>
    </row>
    <row r="37" spans="1:8" ht="11.25" customHeight="1" x14ac:dyDescent="0.2">
      <c r="A37" s="34"/>
      <c r="B37" s="35" t="s">
        <v>56</v>
      </c>
      <c r="C37" s="4">
        <v>1230613</v>
      </c>
      <c r="D37" s="4">
        <v>2191902</v>
      </c>
      <c r="E37" s="4">
        <f t="shared" si="7"/>
        <v>3422515</v>
      </c>
      <c r="F37" s="4">
        <v>1431964</v>
      </c>
      <c r="G37" s="4">
        <v>1369876</v>
      </c>
      <c r="H37" s="4">
        <f t="shared" si="8"/>
        <v>1990551</v>
      </c>
    </row>
    <row r="38" spans="1:8" s="54" customFormat="1" ht="11.25" customHeight="1" x14ac:dyDescent="0.2">
      <c r="A38" s="34"/>
      <c r="B38" s="35" t="s">
        <v>57</v>
      </c>
      <c r="C38" s="4">
        <v>552531</v>
      </c>
      <c r="D38" s="4">
        <v>237868</v>
      </c>
      <c r="E38" s="4">
        <f t="shared" si="7"/>
        <v>790399</v>
      </c>
      <c r="F38" s="4">
        <v>440101</v>
      </c>
      <c r="G38" s="4">
        <v>440101</v>
      </c>
      <c r="H38" s="4">
        <f t="shared" si="8"/>
        <v>350298</v>
      </c>
    </row>
    <row r="39" spans="1:8" s="55" customFormat="1" ht="14.25" customHeight="1" x14ac:dyDescent="0.25">
      <c r="A39" s="34" t="s">
        <v>58</v>
      </c>
      <c r="B39" s="36"/>
      <c r="C39" s="32">
        <f t="shared" ref="C39:H39" si="9">SUM(C40:C48)</f>
        <v>4839219</v>
      </c>
      <c r="D39" s="32">
        <f t="shared" si="9"/>
        <v>472947</v>
      </c>
      <c r="E39" s="32">
        <f t="shared" si="9"/>
        <v>5312166</v>
      </c>
      <c r="F39" s="32">
        <f t="shared" si="9"/>
        <v>3746711</v>
      </c>
      <c r="G39" s="32">
        <f t="shared" si="9"/>
        <v>3744311</v>
      </c>
      <c r="H39" s="32">
        <f t="shared" si="9"/>
        <v>1565455</v>
      </c>
    </row>
    <row r="40" spans="1:8" ht="11.25" customHeight="1" x14ac:dyDescent="0.2">
      <c r="A40" s="34"/>
      <c r="B40" s="35" t="s">
        <v>59</v>
      </c>
      <c r="C40" s="4">
        <v>0</v>
      </c>
      <c r="D40" s="4">
        <v>0</v>
      </c>
      <c r="E40" s="4">
        <f t="shared" ref="E40:E48" si="10">+C40+D40</f>
        <v>0</v>
      </c>
      <c r="F40" s="4">
        <v>0</v>
      </c>
      <c r="G40" s="4">
        <v>0</v>
      </c>
      <c r="H40" s="4">
        <f t="shared" ref="H40:H48" si="11">+E40-F40</f>
        <v>0</v>
      </c>
    </row>
    <row r="41" spans="1:8" ht="11.25" customHeight="1" x14ac:dyDescent="0.2">
      <c r="A41" s="34"/>
      <c r="B41" s="35" t="s">
        <v>60</v>
      </c>
      <c r="C41" s="4">
        <v>0</v>
      </c>
      <c r="D41" s="4">
        <v>0</v>
      </c>
      <c r="E41" s="4">
        <f t="shared" si="10"/>
        <v>0</v>
      </c>
      <c r="F41" s="4">
        <v>0</v>
      </c>
      <c r="G41" s="4">
        <v>0</v>
      </c>
      <c r="H41" s="4">
        <f t="shared" si="11"/>
        <v>0</v>
      </c>
    </row>
    <row r="42" spans="1:8" ht="11.25" customHeight="1" x14ac:dyDescent="0.2">
      <c r="A42" s="34"/>
      <c r="B42" s="35" t="s">
        <v>61</v>
      </c>
      <c r="C42" s="4">
        <v>2400000</v>
      </c>
      <c r="D42" s="4">
        <v>472947</v>
      </c>
      <c r="E42" s="4">
        <f t="shared" si="10"/>
        <v>2872947</v>
      </c>
      <c r="F42" s="4">
        <v>2272947</v>
      </c>
      <c r="G42" s="4">
        <v>2272947</v>
      </c>
      <c r="H42" s="4">
        <f t="shared" si="11"/>
        <v>600000</v>
      </c>
    </row>
    <row r="43" spans="1:8" ht="11.25" customHeight="1" x14ac:dyDescent="0.2">
      <c r="A43" s="34"/>
      <c r="B43" s="35" t="s">
        <v>62</v>
      </c>
      <c r="C43" s="4">
        <v>2439219</v>
      </c>
      <c r="D43" s="4">
        <v>0</v>
      </c>
      <c r="E43" s="4">
        <f t="shared" si="10"/>
        <v>2439219</v>
      </c>
      <c r="F43" s="4">
        <v>1473764</v>
      </c>
      <c r="G43" s="4">
        <v>1471364</v>
      </c>
      <c r="H43" s="4">
        <f t="shared" si="11"/>
        <v>965455</v>
      </c>
    </row>
    <row r="44" spans="1:8" ht="11.25" customHeight="1" x14ac:dyDescent="0.2">
      <c r="A44" s="34"/>
      <c r="B44" s="35" t="s">
        <v>27</v>
      </c>
      <c r="C44" s="4">
        <v>0</v>
      </c>
      <c r="D44" s="4">
        <v>0</v>
      </c>
      <c r="E44" s="4">
        <f t="shared" si="10"/>
        <v>0</v>
      </c>
      <c r="F44" s="4">
        <v>0</v>
      </c>
      <c r="G44" s="4">
        <v>0</v>
      </c>
      <c r="H44" s="4">
        <f t="shared" si="11"/>
        <v>0</v>
      </c>
    </row>
    <row r="45" spans="1:8" ht="11.25" customHeight="1" x14ac:dyDescent="0.2">
      <c r="A45" s="34"/>
      <c r="B45" s="35" t="s">
        <v>63</v>
      </c>
      <c r="C45" s="4">
        <v>0</v>
      </c>
      <c r="D45" s="4">
        <v>0</v>
      </c>
      <c r="E45" s="4">
        <f t="shared" si="10"/>
        <v>0</v>
      </c>
      <c r="F45" s="4">
        <v>0</v>
      </c>
      <c r="G45" s="4">
        <v>0</v>
      </c>
      <c r="H45" s="4">
        <f t="shared" si="11"/>
        <v>0</v>
      </c>
    </row>
    <row r="46" spans="1:8" ht="11.25" customHeight="1" x14ac:dyDescent="0.2">
      <c r="A46" s="34"/>
      <c r="B46" s="35" t="s">
        <v>64</v>
      </c>
      <c r="C46" s="4">
        <v>0</v>
      </c>
      <c r="D46" s="4">
        <v>0</v>
      </c>
      <c r="E46" s="4">
        <f t="shared" si="10"/>
        <v>0</v>
      </c>
      <c r="F46" s="4">
        <v>0</v>
      </c>
      <c r="G46" s="4">
        <v>0</v>
      </c>
      <c r="H46" s="4">
        <f t="shared" si="11"/>
        <v>0</v>
      </c>
    </row>
    <row r="47" spans="1:8" ht="11.25" customHeight="1" x14ac:dyDescent="0.2">
      <c r="A47" s="34"/>
      <c r="B47" s="35" t="s">
        <v>65</v>
      </c>
      <c r="C47" s="4">
        <v>0</v>
      </c>
      <c r="D47" s="4">
        <v>0</v>
      </c>
      <c r="E47" s="4">
        <f t="shared" si="10"/>
        <v>0</v>
      </c>
      <c r="F47" s="4">
        <v>0</v>
      </c>
      <c r="G47" s="4">
        <v>0</v>
      </c>
      <c r="H47" s="4">
        <f t="shared" si="11"/>
        <v>0</v>
      </c>
    </row>
    <row r="48" spans="1:8" ht="11.25" customHeight="1" x14ac:dyDescent="0.2">
      <c r="A48" s="34"/>
      <c r="B48" s="35" t="s">
        <v>66</v>
      </c>
      <c r="C48" s="4">
        <v>0</v>
      </c>
      <c r="D48" s="4">
        <v>0</v>
      </c>
      <c r="E48" s="4">
        <f t="shared" si="10"/>
        <v>0</v>
      </c>
      <c r="F48" s="4">
        <v>0</v>
      </c>
      <c r="G48" s="4">
        <v>0</v>
      </c>
      <c r="H48" s="4">
        <f t="shared" si="11"/>
        <v>0</v>
      </c>
    </row>
    <row r="49" spans="1:8" s="33" customFormat="1" ht="11.25" customHeight="1" x14ac:dyDescent="0.25">
      <c r="A49" s="34" t="s">
        <v>67</v>
      </c>
      <c r="B49" s="36"/>
      <c r="C49" s="32">
        <f>SUM(C50:C58)</f>
        <v>20149784</v>
      </c>
      <c r="D49" s="32">
        <f t="shared" ref="D49:H49" si="12">SUM(D50:D58)</f>
        <v>-6548659</v>
      </c>
      <c r="E49" s="32">
        <f t="shared" si="12"/>
        <v>13601125</v>
      </c>
      <c r="F49" s="32">
        <f t="shared" si="12"/>
        <v>440617</v>
      </c>
      <c r="G49" s="32">
        <f t="shared" si="12"/>
        <v>409917</v>
      </c>
      <c r="H49" s="32">
        <f t="shared" si="12"/>
        <v>13160508</v>
      </c>
    </row>
    <row r="50" spans="1:8" ht="11.25" customHeight="1" x14ac:dyDescent="0.2">
      <c r="A50" s="34"/>
      <c r="B50" s="35" t="s">
        <v>68</v>
      </c>
      <c r="C50" s="4">
        <v>4866746</v>
      </c>
      <c r="D50" s="4">
        <v>-587625</v>
      </c>
      <c r="E50" s="4">
        <f t="shared" ref="E50:E58" si="13">+C50+D50</f>
        <v>4279121</v>
      </c>
      <c r="F50" s="4">
        <v>365137</v>
      </c>
      <c r="G50" s="4">
        <v>334437</v>
      </c>
      <c r="H50" s="4">
        <f t="shared" ref="H50:H58" si="14">+E50-F50</f>
        <v>3913984</v>
      </c>
    </row>
    <row r="51" spans="1:8" ht="11.25" customHeight="1" x14ac:dyDescent="0.2">
      <c r="A51" s="34"/>
      <c r="B51" s="35" t="s">
        <v>69</v>
      </c>
      <c r="C51" s="4">
        <v>40000</v>
      </c>
      <c r="D51" s="4">
        <v>648286</v>
      </c>
      <c r="E51" s="4">
        <f t="shared" si="13"/>
        <v>688286</v>
      </c>
      <c r="F51" s="4">
        <v>2500</v>
      </c>
      <c r="G51" s="4">
        <v>2500</v>
      </c>
      <c r="H51" s="4">
        <f t="shared" si="14"/>
        <v>685786</v>
      </c>
    </row>
    <row r="52" spans="1:8" ht="11.25" customHeight="1" x14ac:dyDescent="0.2">
      <c r="A52" s="34"/>
      <c r="B52" s="35" t="s">
        <v>70</v>
      </c>
      <c r="C52" s="4">
        <v>14475338</v>
      </c>
      <c r="D52" s="4">
        <v>-6714348</v>
      </c>
      <c r="E52" s="4">
        <f t="shared" si="13"/>
        <v>7760990</v>
      </c>
      <c r="F52" s="4">
        <v>14498</v>
      </c>
      <c r="G52" s="4">
        <v>14498</v>
      </c>
      <c r="H52" s="4">
        <f t="shared" si="14"/>
        <v>7746492</v>
      </c>
    </row>
    <row r="53" spans="1:8" ht="11.25" customHeight="1" x14ac:dyDescent="0.2">
      <c r="A53" s="34"/>
      <c r="B53" s="35" t="s">
        <v>71</v>
      </c>
      <c r="C53" s="4">
        <v>350000</v>
      </c>
      <c r="D53" s="4">
        <v>0</v>
      </c>
      <c r="E53" s="4">
        <f t="shared" si="13"/>
        <v>350000</v>
      </c>
      <c r="F53" s="4">
        <v>0</v>
      </c>
      <c r="G53" s="4">
        <v>0</v>
      </c>
      <c r="H53" s="4">
        <f t="shared" si="14"/>
        <v>350000</v>
      </c>
    </row>
    <row r="54" spans="1:8" ht="11.25" customHeight="1" x14ac:dyDescent="0.2">
      <c r="A54" s="34"/>
      <c r="B54" s="35" t="s">
        <v>72</v>
      </c>
      <c r="C54" s="4">
        <v>0</v>
      </c>
      <c r="D54" s="4">
        <v>0</v>
      </c>
      <c r="E54" s="4">
        <f t="shared" si="13"/>
        <v>0</v>
      </c>
      <c r="F54" s="4">
        <v>0</v>
      </c>
      <c r="G54" s="4">
        <v>0</v>
      </c>
      <c r="H54" s="4">
        <f t="shared" si="14"/>
        <v>0</v>
      </c>
    </row>
    <row r="55" spans="1:8" ht="11.25" customHeight="1" x14ac:dyDescent="0.2">
      <c r="A55" s="34"/>
      <c r="B55" s="35" t="s">
        <v>73</v>
      </c>
      <c r="C55" s="4">
        <v>312000</v>
      </c>
      <c r="D55" s="4">
        <v>121616</v>
      </c>
      <c r="E55" s="4">
        <f t="shared" si="13"/>
        <v>433616</v>
      </c>
      <c r="F55" s="4">
        <v>53482</v>
      </c>
      <c r="G55" s="4">
        <v>53482</v>
      </c>
      <c r="H55" s="4">
        <f t="shared" si="14"/>
        <v>380134</v>
      </c>
    </row>
    <row r="56" spans="1:8" ht="11.25" customHeight="1" x14ac:dyDescent="0.2">
      <c r="A56" s="34"/>
      <c r="B56" s="35" t="s">
        <v>74</v>
      </c>
      <c r="C56" s="4">
        <v>0</v>
      </c>
      <c r="D56" s="4">
        <v>0</v>
      </c>
      <c r="E56" s="4">
        <f t="shared" si="13"/>
        <v>0</v>
      </c>
      <c r="F56" s="4">
        <v>0</v>
      </c>
      <c r="G56" s="4">
        <v>0</v>
      </c>
      <c r="H56" s="4">
        <f t="shared" si="14"/>
        <v>0</v>
      </c>
    </row>
    <row r="57" spans="1:8" ht="11.25" customHeight="1" x14ac:dyDescent="0.2">
      <c r="A57" s="34"/>
      <c r="B57" s="35" t="s">
        <v>75</v>
      </c>
      <c r="C57" s="4">
        <v>0</v>
      </c>
      <c r="D57" s="4">
        <v>0</v>
      </c>
      <c r="E57" s="4">
        <f t="shared" si="13"/>
        <v>0</v>
      </c>
      <c r="F57" s="4">
        <v>0</v>
      </c>
      <c r="G57" s="4">
        <v>0</v>
      </c>
      <c r="H57" s="4">
        <f t="shared" si="14"/>
        <v>0</v>
      </c>
    </row>
    <row r="58" spans="1:8" ht="11.25" customHeight="1" x14ac:dyDescent="0.2">
      <c r="A58" s="34"/>
      <c r="B58" s="35" t="s">
        <v>76</v>
      </c>
      <c r="C58" s="4">
        <v>105700</v>
      </c>
      <c r="D58" s="4">
        <v>-16588</v>
      </c>
      <c r="E58" s="4">
        <f t="shared" si="13"/>
        <v>89112</v>
      </c>
      <c r="F58" s="4">
        <v>5000</v>
      </c>
      <c r="G58" s="4">
        <v>5000</v>
      </c>
      <c r="H58" s="4">
        <f t="shared" si="14"/>
        <v>84112</v>
      </c>
    </row>
    <row r="59" spans="1:8" s="33" customFormat="1" ht="11.25" customHeight="1" x14ac:dyDescent="0.25">
      <c r="A59" s="34" t="s">
        <v>77</v>
      </c>
      <c r="B59" s="36"/>
      <c r="C59" s="32">
        <f>SUM(C60:C62)</f>
        <v>0</v>
      </c>
      <c r="D59" s="32">
        <f t="shared" ref="D59:H59" si="15">SUM(D60:D62)</f>
        <v>8748816</v>
      </c>
      <c r="E59" s="32">
        <f t="shared" si="15"/>
        <v>8748816</v>
      </c>
      <c r="F59" s="32">
        <f t="shared" si="15"/>
        <v>0</v>
      </c>
      <c r="G59" s="32">
        <f t="shared" si="15"/>
        <v>0</v>
      </c>
      <c r="H59" s="32">
        <f t="shared" si="15"/>
        <v>8748816</v>
      </c>
    </row>
    <row r="60" spans="1:8" ht="11.25" customHeight="1" x14ac:dyDescent="0.2">
      <c r="A60" s="34"/>
      <c r="B60" s="35" t="s">
        <v>78</v>
      </c>
      <c r="C60" s="4">
        <v>0</v>
      </c>
      <c r="D60" s="4">
        <v>8748816</v>
      </c>
      <c r="E60" s="4">
        <f t="shared" ref="E60:E70" si="16">+C60+D60</f>
        <v>8748816</v>
      </c>
      <c r="F60" s="4">
        <v>0</v>
      </c>
      <c r="G60" s="4">
        <v>0</v>
      </c>
      <c r="H60" s="4">
        <f t="shared" ref="H60:H62" si="17">+E60-F60</f>
        <v>8748816</v>
      </c>
    </row>
    <row r="61" spans="1:8" ht="11.25" customHeight="1" x14ac:dyDescent="0.2">
      <c r="A61" s="34"/>
      <c r="B61" s="35" t="s">
        <v>79</v>
      </c>
      <c r="C61" s="4">
        <v>0</v>
      </c>
      <c r="D61" s="4">
        <v>0</v>
      </c>
      <c r="E61" s="4">
        <f t="shared" si="16"/>
        <v>0</v>
      </c>
      <c r="F61" s="4">
        <v>0</v>
      </c>
      <c r="G61" s="4">
        <v>0</v>
      </c>
      <c r="H61" s="4">
        <f>+E61-F61</f>
        <v>0</v>
      </c>
    </row>
    <row r="62" spans="1:8" ht="11.25" customHeight="1" x14ac:dyDescent="0.2">
      <c r="A62" s="34"/>
      <c r="B62" s="35" t="s">
        <v>80</v>
      </c>
      <c r="C62" s="4">
        <v>0</v>
      </c>
      <c r="D62" s="4">
        <v>0</v>
      </c>
      <c r="E62" s="4">
        <f t="shared" si="16"/>
        <v>0</v>
      </c>
      <c r="F62" s="4">
        <v>0</v>
      </c>
      <c r="G62" s="4">
        <v>0</v>
      </c>
      <c r="H62" s="4">
        <f t="shared" si="17"/>
        <v>0</v>
      </c>
    </row>
    <row r="63" spans="1:8" s="33" customFormat="1" ht="11.25" customHeight="1" x14ac:dyDescent="0.25">
      <c r="A63" s="34" t="s">
        <v>81</v>
      </c>
      <c r="B63" s="36"/>
      <c r="C63" s="32">
        <v>0</v>
      </c>
      <c r="D63" s="32">
        <v>0</v>
      </c>
      <c r="E63" s="32">
        <f t="shared" si="16"/>
        <v>0</v>
      </c>
      <c r="F63" s="32">
        <v>0</v>
      </c>
      <c r="G63" s="32">
        <v>0</v>
      </c>
      <c r="H63" s="32">
        <v>0</v>
      </c>
    </row>
    <row r="64" spans="1:8" ht="11.25" customHeight="1" x14ac:dyDescent="0.2">
      <c r="A64" s="34"/>
      <c r="B64" s="35" t="s">
        <v>82</v>
      </c>
      <c r="C64" s="4">
        <v>0</v>
      </c>
      <c r="D64" s="4">
        <v>0</v>
      </c>
      <c r="E64" s="4">
        <f t="shared" si="16"/>
        <v>0</v>
      </c>
      <c r="F64" s="4">
        <v>0</v>
      </c>
      <c r="G64" s="4">
        <v>0</v>
      </c>
      <c r="H64" s="4">
        <f t="shared" ref="H64:H70" si="18">+E64-F64</f>
        <v>0</v>
      </c>
    </row>
    <row r="65" spans="1:8" ht="11.25" customHeight="1" x14ac:dyDescent="0.2">
      <c r="A65" s="34"/>
      <c r="B65" s="35" t="s">
        <v>83</v>
      </c>
      <c r="C65" s="4">
        <v>0</v>
      </c>
      <c r="D65" s="4">
        <v>0</v>
      </c>
      <c r="E65" s="4">
        <f t="shared" si="16"/>
        <v>0</v>
      </c>
      <c r="F65" s="4">
        <v>0</v>
      </c>
      <c r="G65" s="4">
        <v>0</v>
      </c>
      <c r="H65" s="4">
        <f t="shared" si="18"/>
        <v>0</v>
      </c>
    </row>
    <row r="66" spans="1:8" ht="11.25" customHeight="1" x14ac:dyDescent="0.2">
      <c r="A66" s="34"/>
      <c r="B66" s="35" t="s">
        <v>84</v>
      </c>
      <c r="C66" s="4">
        <v>0</v>
      </c>
      <c r="D66" s="4">
        <v>0</v>
      </c>
      <c r="E66" s="4">
        <f t="shared" si="16"/>
        <v>0</v>
      </c>
      <c r="F66" s="4">
        <v>0</v>
      </c>
      <c r="G66" s="4">
        <v>0</v>
      </c>
      <c r="H66" s="4">
        <f t="shared" si="18"/>
        <v>0</v>
      </c>
    </row>
    <row r="67" spans="1:8" ht="11.25" customHeight="1" x14ac:dyDescent="0.2">
      <c r="A67" s="34"/>
      <c r="B67" s="35" t="s">
        <v>85</v>
      </c>
      <c r="C67" s="4">
        <v>0</v>
      </c>
      <c r="D67" s="4">
        <v>0</v>
      </c>
      <c r="E67" s="4">
        <f t="shared" si="16"/>
        <v>0</v>
      </c>
      <c r="F67" s="4">
        <v>0</v>
      </c>
      <c r="G67" s="4">
        <v>0</v>
      </c>
      <c r="H67" s="4">
        <f t="shared" si="18"/>
        <v>0</v>
      </c>
    </row>
    <row r="68" spans="1:8" ht="11.25" customHeight="1" x14ac:dyDescent="0.2">
      <c r="A68" s="34"/>
      <c r="B68" s="35" t="s">
        <v>86</v>
      </c>
      <c r="C68" s="4">
        <v>0</v>
      </c>
      <c r="D68" s="4">
        <v>0</v>
      </c>
      <c r="E68" s="4">
        <f t="shared" si="16"/>
        <v>0</v>
      </c>
      <c r="F68" s="4">
        <v>0</v>
      </c>
      <c r="G68" s="4">
        <v>0</v>
      </c>
      <c r="H68" s="4">
        <f t="shared" si="18"/>
        <v>0</v>
      </c>
    </row>
    <row r="69" spans="1:8" ht="11.25" customHeight="1" x14ac:dyDescent="0.2">
      <c r="A69" s="34"/>
      <c r="B69" s="35" t="s">
        <v>87</v>
      </c>
      <c r="C69" s="4">
        <v>0</v>
      </c>
      <c r="D69" s="4">
        <v>0</v>
      </c>
      <c r="E69" s="4">
        <f t="shared" si="16"/>
        <v>0</v>
      </c>
      <c r="F69" s="4">
        <v>0</v>
      </c>
      <c r="G69" s="4">
        <v>0</v>
      </c>
      <c r="H69" s="4">
        <f t="shared" si="18"/>
        <v>0</v>
      </c>
    </row>
    <row r="70" spans="1:8" ht="11.25" customHeight="1" x14ac:dyDescent="0.2">
      <c r="A70" s="34"/>
      <c r="B70" s="35" t="s">
        <v>88</v>
      </c>
      <c r="C70" s="4">
        <v>0</v>
      </c>
      <c r="D70" s="4">
        <v>0</v>
      </c>
      <c r="E70" s="4">
        <f t="shared" si="16"/>
        <v>0</v>
      </c>
      <c r="F70" s="4">
        <v>0</v>
      </c>
      <c r="G70" s="4">
        <v>0</v>
      </c>
      <c r="H70" s="4">
        <f t="shared" si="18"/>
        <v>0</v>
      </c>
    </row>
    <row r="71" spans="1:8" s="33" customFormat="1" ht="11.25" customHeight="1" x14ac:dyDescent="0.25">
      <c r="A71" s="34" t="s">
        <v>89</v>
      </c>
      <c r="B71" s="36"/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</row>
    <row r="72" spans="1:8" ht="11.25" customHeight="1" x14ac:dyDescent="0.2">
      <c r="A72" s="34"/>
      <c r="B72" s="35" t="s">
        <v>28</v>
      </c>
      <c r="C72" s="4">
        <v>0</v>
      </c>
      <c r="D72" s="4">
        <v>0</v>
      </c>
      <c r="E72" s="4">
        <f t="shared" ref="E72:E74" si="19">+C72+D72</f>
        <v>0</v>
      </c>
      <c r="F72" s="4">
        <v>0</v>
      </c>
      <c r="G72" s="4">
        <v>0</v>
      </c>
      <c r="H72" s="4">
        <f t="shared" ref="H72:H74" si="20">+E72-F72</f>
        <v>0</v>
      </c>
    </row>
    <row r="73" spans="1:8" ht="11.25" customHeight="1" x14ac:dyDescent="0.2">
      <c r="A73" s="34"/>
      <c r="B73" s="35" t="s">
        <v>90</v>
      </c>
      <c r="C73" s="4">
        <v>0</v>
      </c>
      <c r="D73" s="4">
        <v>0</v>
      </c>
      <c r="E73" s="4">
        <f t="shared" si="19"/>
        <v>0</v>
      </c>
      <c r="F73" s="4">
        <v>0</v>
      </c>
      <c r="G73" s="4">
        <v>0</v>
      </c>
      <c r="H73" s="4">
        <f t="shared" si="20"/>
        <v>0</v>
      </c>
    </row>
    <row r="74" spans="1:8" ht="11.25" customHeight="1" x14ac:dyDescent="0.2">
      <c r="A74" s="34"/>
      <c r="B74" s="35" t="s">
        <v>91</v>
      </c>
      <c r="C74" s="4">
        <v>0</v>
      </c>
      <c r="D74" s="4">
        <v>0</v>
      </c>
      <c r="E74" s="4">
        <f t="shared" si="19"/>
        <v>0</v>
      </c>
      <c r="F74" s="4">
        <v>0</v>
      </c>
      <c r="G74" s="4">
        <v>0</v>
      </c>
      <c r="H74" s="4">
        <f t="shared" si="20"/>
        <v>0</v>
      </c>
    </row>
    <row r="75" spans="1:8" s="33" customFormat="1" ht="11.25" customHeight="1" x14ac:dyDescent="0.25">
      <c r="A75" s="34" t="s">
        <v>92</v>
      </c>
      <c r="B75" s="36"/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</row>
    <row r="76" spans="1:8" ht="11.25" customHeight="1" x14ac:dyDescent="0.2">
      <c r="A76" s="34"/>
      <c r="B76" s="35" t="s">
        <v>93</v>
      </c>
      <c r="C76" s="4">
        <v>0</v>
      </c>
      <c r="D76" s="4">
        <v>0</v>
      </c>
      <c r="E76" s="4">
        <f t="shared" ref="E76:E82" si="21">+C76+D76</f>
        <v>0</v>
      </c>
      <c r="F76" s="4">
        <v>0</v>
      </c>
      <c r="G76" s="4">
        <v>0</v>
      </c>
      <c r="H76" s="4">
        <f t="shared" ref="H76:H82" si="22">+E76-F76</f>
        <v>0</v>
      </c>
    </row>
    <row r="77" spans="1:8" ht="11.25" customHeight="1" x14ac:dyDescent="0.2">
      <c r="A77" s="34"/>
      <c r="B77" s="35" t="s">
        <v>94</v>
      </c>
      <c r="C77" s="4">
        <v>0</v>
      </c>
      <c r="D77" s="4">
        <v>0</v>
      </c>
      <c r="E77" s="4">
        <f t="shared" si="21"/>
        <v>0</v>
      </c>
      <c r="F77" s="4">
        <v>0</v>
      </c>
      <c r="G77" s="4">
        <v>0</v>
      </c>
      <c r="H77" s="4">
        <f t="shared" si="22"/>
        <v>0</v>
      </c>
    </row>
    <row r="78" spans="1:8" ht="11.25" customHeight="1" x14ac:dyDescent="0.2">
      <c r="A78" s="34"/>
      <c r="B78" s="35" t="s">
        <v>95</v>
      </c>
      <c r="C78" s="4">
        <v>0</v>
      </c>
      <c r="D78" s="4">
        <v>0</v>
      </c>
      <c r="E78" s="4">
        <f t="shared" si="21"/>
        <v>0</v>
      </c>
      <c r="F78" s="4">
        <v>0</v>
      </c>
      <c r="G78" s="4">
        <v>0</v>
      </c>
      <c r="H78" s="4">
        <f t="shared" si="22"/>
        <v>0</v>
      </c>
    </row>
    <row r="79" spans="1:8" ht="11.25" customHeight="1" x14ac:dyDescent="0.2">
      <c r="A79" s="34"/>
      <c r="B79" s="35" t="s">
        <v>96</v>
      </c>
      <c r="C79" s="4">
        <v>0</v>
      </c>
      <c r="D79" s="4">
        <v>0</v>
      </c>
      <c r="E79" s="4">
        <f t="shared" si="21"/>
        <v>0</v>
      </c>
      <c r="F79" s="4">
        <v>0</v>
      </c>
      <c r="G79" s="4">
        <v>0</v>
      </c>
      <c r="H79" s="4">
        <f t="shared" si="22"/>
        <v>0</v>
      </c>
    </row>
    <row r="80" spans="1:8" ht="11.25" customHeight="1" x14ac:dyDescent="0.2">
      <c r="A80" s="34"/>
      <c r="B80" s="35" t="s">
        <v>97</v>
      </c>
      <c r="C80" s="4">
        <v>0</v>
      </c>
      <c r="D80" s="4">
        <v>0</v>
      </c>
      <c r="E80" s="4">
        <f t="shared" si="21"/>
        <v>0</v>
      </c>
      <c r="F80" s="4">
        <v>0</v>
      </c>
      <c r="G80" s="4">
        <v>0</v>
      </c>
      <c r="H80" s="4">
        <f t="shared" si="22"/>
        <v>0</v>
      </c>
    </row>
    <row r="81" spans="1:8" ht="11.25" customHeight="1" x14ac:dyDescent="0.2">
      <c r="A81" s="34"/>
      <c r="B81" s="35" t="s">
        <v>98</v>
      </c>
      <c r="C81" s="4">
        <v>0</v>
      </c>
      <c r="D81" s="4">
        <v>0</v>
      </c>
      <c r="E81" s="4">
        <f t="shared" si="21"/>
        <v>0</v>
      </c>
      <c r="F81" s="4">
        <v>0</v>
      </c>
      <c r="G81" s="4">
        <v>0</v>
      </c>
      <c r="H81" s="4">
        <f t="shared" si="22"/>
        <v>0</v>
      </c>
    </row>
    <row r="82" spans="1:8" ht="11.25" customHeight="1" x14ac:dyDescent="0.2">
      <c r="A82" s="37"/>
      <c r="B82" s="38" t="s">
        <v>99</v>
      </c>
      <c r="C82" s="4">
        <v>0</v>
      </c>
      <c r="D82" s="4">
        <v>0</v>
      </c>
      <c r="E82" s="4">
        <f t="shared" si="21"/>
        <v>0</v>
      </c>
      <c r="F82" s="4">
        <v>0</v>
      </c>
      <c r="G82" s="4">
        <v>0</v>
      </c>
      <c r="H82" s="4">
        <f t="shared" si="22"/>
        <v>0</v>
      </c>
    </row>
    <row r="83" spans="1:8" s="33" customFormat="1" ht="11.25" customHeight="1" x14ac:dyDescent="0.25">
      <c r="A83" s="39" t="s">
        <v>20</v>
      </c>
      <c r="B83" s="40"/>
      <c r="C83" s="41">
        <f t="shared" ref="C83:H83" si="23">+C75+C71+C63+C59+C49+C39+C29+C19+C11</f>
        <v>2784591617</v>
      </c>
      <c r="D83" s="42">
        <f t="shared" si="23"/>
        <v>570794263</v>
      </c>
      <c r="E83" s="42">
        <f t="shared" si="23"/>
        <v>3355385880</v>
      </c>
      <c r="F83" s="42">
        <f t="shared" si="23"/>
        <v>1891545255</v>
      </c>
      <c r="G83" s="42">
        <f t="shared" si="23"/>
        <v>1887456016</v>
      </c>
      <c r="H83" s="43">
        <f t="shared" si="23"/>
        <v>1463840625</v>
      </c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9F0C-BB16-455B-A7E8-5498C5B73638}">
  <sheetPr>
    <pageSetUpPr fitToPage="1"/>
  </sheetPr>
  <dimension ref="A1:H43"/>
  <sheetViews>
    <sheetView showGridLines="0" topLeftCell="A16" workbookViewId="0">
      <selection activeCell="B32" sqref="B32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3" width="13" style="1" bestFit="1" customWidth="1"/>
    <col min="4" max="7" width="14.42578125" style="1" bestFit="1" customWidth="1"/>
    <col min="8" max="8" width="15.85546875" style="1" bestFit="1" customWidth="1"/>
    <col min="9" max="16384" width="11.42578125" style="1"/>
  </cols>
  <sheetData>
    <row r="1" spans="1:8" x14ac:dyDescent="0.2">
      <c r="A1" s="19" t="s">
        <v>21</v>
      </c>
      <c r="B1" s="20"/>
      <c r="C1" s="20"/>
      <c r="D1" s="20"/>
      <c r="E1" s="20"/>
      <c r="F1" s="20"/>
      <c r="G1" s="20"/>
      <c r="H1" s="20"/>
    </row>
    <row r="2" spans="1:8" x14ac:dyDescent="0.2">
      <c r="A2" s="20" t="s">
        <v>0</v>
      </c>
      <c r="B2" s="20"/>
      <c r="C2" s="20"/>
      <c r="D2" s="20"/>
      <c r="E2" s="20"/>
      <c r="F2" s="20"/>
      <c r="G2" s="20"/>
      <c r="H2" s="20"/>
    </row>
    <row r="3" spans="1:8" x14ac:dyDescent="0.2">
      <c r="A3" s="20" t="s">
        <v>4</v>
      </c>
      <c r="B3" s="20"/>
      <c r="C3" s="20"/>
      <c r="D3" s="20"/>
      <c r="E3" s="20"/>
      <c r="F3" s="20"/>
      <c r="G3" s="20"/>
      <c r="H3" s="20"/>
    </row>
    <row r="4" spans="1:8" x14ac:dyDescent="0.2">
      <c r="A4" s="20" t="s">
        <v>100</v>
      </c>
      <c r="B4" s="20"/>
      <c r="C4" s="20"/>
      <c r="D4" s="20"/>
      <c r="E4" s="20"/>
      <c r="F4" s="20"/>
      <c r="G4" s="20"/>
      <c r="H4" s="20"/>
    </row>
    <row r="5" spans="1:8" x14ac:dyDescent="0.2">
      <c r="A5" s="19" t="s">
        <v>22</v>
      </c>
      <c r="B5" s="20"/>
      <c r="C5" s="20"/>
      <c r="D5" s="20"/>
      <c r="E5" s="20"/>
      <c r="F5" s="20"/>
      <c r="G5" s="20"/>
      <c r="H5" s="20"/>
    </row>
    <row r="6" spans="1:8" x14ac:dyDescent="0.2">
      <c r="A6" s="18"/>
      <c r="B6" s="18"/>
      <c r="C6" s="18"/>
      <c r="D6" s="18"/>
      <c r="E6" s="18"/>
      <c r="F6" s="18"/>
      <c r="G6" s="18"/>
      <c r="H6" s="18"/>
    </row>
    <row r="7" spans="1:8" ht="12" customHeight="1" x14ac:dyDescent="0.2">
      <c r="A7" s="24" t="s">
        <v>6</v>
      </c>
      <c r="B7" s="25"/>
      <c r="C7" s="15" t="s">
        <v>7</v>
      </c>
      <c r="D7" s="16"/>
      <c r="E7" s="16"/>
      <c r="F7" s="16"/>
      <c r="G7" s="17"/>
      <c r="H7" s="12" t="s">
        <v>8</v>
      </c>
    </row>
    <row r="8" spans="1:8" ht="12" customHeight="1" x14ac:dyDescent="0.2">
      <c r="A8" s="26"/>
      <c r="B8" s="27"/>
      <c r="C8" s="12" t="s">
        <v>9</v>
      </c>
      <c r="D8" s="10" t="s">
        <v>10</v>
      </c>
      <c r="E8" s="12" t="s">
        <v>1</v>
      </c>
      <c r="F8" s="12" t="s">
        <v>2</v>
      </c>
      <c r="G8" s="12" t="s">
        <v>11</v>
      </c>
      <c r="H8" s="13"/>
    </row>
    <row r="9" spans="1:8" ht="12" customHeight="1" x14ac:dyDescent="0.2">
      <c r="A9" s="26"/>
      <c r="B9" s="27"/>
      <c r="C9" s="14"/>
      <c r="D9" s="11" t="s">
        <v>12</v>
      </c>
      <c r="E9" s="14"/>
      <c r="F9" s="14"/>
      <c r="G9" s="14"/>
      <c r="H9" s="14"/>
    </row>
    <row r="10" spans="1:8" ht="12" customHeight="1" x14ac:dyDescent="0.2">
      <c r="A10" s="28"/>
      <c r="B10" s="29"/>
      <c r="C10" s="7">
        <v>1</v>
      </c>
      <c r="D10" s="7">
        <v>2</v>
      </c>
      <c r="E10" s="7" t="s">
        <v>3</v>
      </c>
      <c r="F10" s="7">
        <v>4</v>
      </c>
      <c r="G10" s="7">
        <v>5</v>
      </c>
      <c r="H10" s="7" t="s">
        <v>13</v>
      </c>
    </row>
    <row r="11" spans="1:8" s="33" customFormat="1" ht="11.25" customHeight="1" x14ac:dyDescent="0.25">
      <c r="A11" s="44" t="s">
        <v>101</v>
      </c>
      <c r="B11" s="45"/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</row>
    <row r="12" spans="1:8" ht="11.25" customHeight="1" x14ac:dyDescent="0.2">
      <c r="A12" s="47"/>
      <c r="B12" s="48" t="s">
        <v>102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ht="11.25" customHeight="1" x14ac:dyDescent="0.2">
      <c r="A13" s="47"/>
      <c r="B13" s="48" t="s">
        <v>103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ht="11.25" customHeight="1" x14ac:dyDescent="0.2">
      <c r="A14" s="47"/>
      <c r="B14" s="48" t="s">
        <v>104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ht="11.25" customHeight="1" x14ac:dyDescent="0.2">
      <c r="A15" s="47"/>
      <c r="B15" s="48" t="s">
        <v>105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ht="11.25" customHeight="1" x14ac:dyDescent="0.2">
      <c r="A16" s="47"/>
      <c r="B16" s="48" t="s">
        <v>106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ht="11.25" customHeight="1" x14ac:dyDescent="0.2">
      <c r="A17" s="47"/>
      <c r="B17" s="48" t="s">
        <v>107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8" ht="11.25" customHeight="1" x14ac:dyDescent="0.2">
      <c r="A18" s="47"/>
      <c r="B18" s="48" t="s">
        <v>108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1:8" ht="11.25" customHeight="1" x14ac:dyDescent="0.2">
      <c r="A19" s="47"/>
      <c r="B19" s="48" t="s">
        <v>57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1:8" s="33" customFormat="1" ht="11.25" customHeight="1" x14ac:dyDescent="0.25">
      <c r="A20" s="49" t="s">
        <v>109</v>
      </c>
      <c r="B20" s="50"/>
      <c r="C20" s="32">
        <f>SUM(C21:C27)</f>
        <v>2784591617</v>
      </c>
      <c r="D20" s="32">
        <f t="shared" ref="D20:G20" si="0">SUM(D21:D27)</f>
        <v>570794263</v>
      </c>
      <c r="E20" s="32">
        <f t="shared" si="0"/>
        <v>3355385880</v>
      </c>
      <c r="F20" s="32">
        <f t="shared" si="0"/>
        <v>1891545255</v>
      </c>
      <c r="G20" s="32">
        <f t="shared" si="0"/>
        <v>1887456016</v>
      </c>
      <c r="H20" s="32">
        <f>+E20-F20</f>
        <v>1463840625</v>
      </c>
    </row>
    <row r="21" spans="1:8" ht="11.25" customHeight="1" x14ac:dyDescent="0.2">
      <c r="A21" s="47"/>
      <c r="B21" s="48" t="s">
        <v>110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1:8" ht="11.25" customHeight="1" x14ac:dyDescent="0.2">
      <c r="A22" s="47"/>
      <c r="B22" s="48" t="s">
        <v>111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ht="11.25" customHeight="1" x14ac:dyDescent="0.2">
      <c r="A23" s="47"/>
      <c r="B23" s="48" t="s">
        <v>112</v>
      </c>
      <c r="C23" s="4">
        <v>2784591617</v>
      </c>
      <c r="D23" s="4">
        <v>570794263</v>
      </c>
      <c r="E23" s="4">
        <f>+C23+D23</f>
        <v>3355385880</v>
      </c>
      <c r="F23" s="4">
        <v>1891545255</v>
      </c>
      <c r="G23" s="4">
        <v>1887456016</v>
      </c>
      <c r="H23" s="32">
        <f>+E23-F23</f>
        <v>1463840625</v>
      </c>
    </row>
    <row r="24" spans="1:8" ht="11.25" customHeight="1" x14ac:dyDescent="0.2">
      <c r="A24" s="47"/>
      <c r="B24" s="48" t="s">
        <v>113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7" si="1">+E24-F24</f>
        <v>0</v>
      </c>
    </row>
    <row r="25" spans="1:8" ht="11.25" customHeight="1" x14ac:dyDescent="0.2">
      <c r="A25" s="47"/>
      <c r="B25" s="48" t="s">
        <v>114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1"/>
        <v>0</v>
      </c>
    </row>
    <row r="26" spans="1:8" ht="11.25" customHeight="1" x14ac:dyDescent="0.2">
      <c r="A26" s="47"/>
      <c r="B26" s="48" t="s">
        <v>115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1"/>
        <v>0</v>
      </c>
    </row>
    <row r="27" spans="1:8" ht="11.25" customHeight="1" x14ac:dyDescent="0.2">
      <c r="A27" s="47"/>
      <c r="B27" s="48" t="s">
        <v>116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1"/>
        <v>0</v>
      </c>
    </row>
    <row r="28" spans="1:8" s="33" customFormat="1" ht="11.25" customHeight="1" x14ac:dyDescent="0.25">
      <c r="A28" s="49" t="s">
        <v>117</v>
      </c>
      <c r="B28" s="50"/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1.25" customHeight="1" x14ac:dyDescent="0.2">
      <c r="A29" s="47"/>
      <c r="B29" s="48" t="s">
        <v>118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ht="11.25" customHeight="1" x14ac:dyDescent="0.2">
      <c r="A30" s="47"/>
      <c r="B30" s="48" t="s">
        <v>119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1:8" ht="11.25" customHeight="1" x14ac:dyDescent="0.2">
      <c r="A31" s="47"/>
      <c r="B31" s="48" t="s">
        <v>120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1:8" ht="11.25" customHeight="1" x14ac:dyDescent="0.2">
      <c r="A32" s="47"/>
      <c r="B32" s="48" t="s">
        <v>121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1:8" ht="11.25" customHeight="1" x14ac:dyDescent="0.2">
      <c r="A33" s="47"/>
      <c r="B33" s="48" t="s">
        <v>122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1:8" ht="11.25" customHeight="1" x14ac:dyDescent="0.2">
      <c r="A34" s="47"/>
      <c r="B34" s="48" t="s">
        <v>123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1:8" ht="11.25" customHeight="1" x14ac:dyDescent="0.2">
      <c r="A35" s="47"/>
      <c r="B35" s="48" t="s">
        <v>124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1:8" ht="11.25" customHeight="1" x14ac:dyDescent="0.2">
      <c r="A36" s="47"/>
      <c r="B36" s="48" t="s">
        <v>125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</row>
    <row r="37" spans="1:8" ht="11.25" customHeight="1" x14ac:dyDescent="0.2">
      <c r="A37" s="47"/>
      <c r="B37" s="48" t="s">
        <v>126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1:8" s="33" customFormat="1" ht="11.25" customHeight="1" x14ac:dyDescent="0.25">
      <c r="A38" s="49" t="s">
        <v>127</v>
      </c>
      <c r="B38" s="50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</row>
    <row r="39" spans="1:8" ht="22.5" x14ac:dyDescent="0.2">
      <c r="A39" s="47"/>
      <c r="B39" s="35" t="s">
        <v>128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1:8" ht="22.5" x14ac:dyDescent="0.2">
      <c r="A40" s="47"/>
      <c r="B40" s="35" t="s">
        <v>129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1:8" ht="11.25" customHeight="1" x14ac:dyDescent="0.2">
      <c r="A41" s="47"/>
      <c r="B41" s="48" t="s">
        <v>130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1:8" ht="11.25" customHeight="1" x14ac:dyDescent="0.2">
      <c r="A42" s="51"/>
      <c r="B42" s="52" t="s">
        <v>131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</row>
    <row r="43" spans="1:8" ht="20.100000000000001" customHeight="1" x14ac:dyDescent="0.2">
      <c r="A43" s="39" t="s">
        <v>20</v>
      </c>
      <c r="B43" s="53"/>
      <c r="C43" s="8">
        <f>+C38+C28+C20+C11</f>
        <v>2784591617</v>
      </c>
      <c r="D43" s="8">
        <f t="shared" ref="D43:H43" si="2">+D38+D28+D20+D11</f>
        <v>570794263</v>
      </c>
      <c r="E43" s="8">
        <f t="shared" si="2"/>
        <v>3355385880</v>
      </c>
      <c r="F43" s="8">
        <f t="shared" si="2"/>
        <v>1891545255</v>
      </c>
      <c r="G43" s="8">
        <f t="shared" si="2"/>
        <v>1887456016</v>
      </c>
      <c r="H43" s="8">
        <f t="shared" si="2"/>
        <v>1463840625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</vt:lpstr>
      <vt:lpstr>CE</vt:lpstr>
      <vt:lpstr>COG</vt:lpstr>
      <vt:lpstr>CF</vt:lpstr>
      <vt:lpstr>COG!Títulos_a_imprimir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2022-10-20T18:26:18Z</cp:lastPrinted>
  <dcterms:created xsi:type="dcterms:W3CDTF">2021-01-09T22:25:06Z</dcterms:created>
  <dcterms:modified xsi:type="dcterms:W3CDTF">2022-10-20T18:26:22Z</dcterms:modified>
</cp:coreProperties>
</file>