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ISF\Desktop\02 Cuenta Pública Transparencia 1T 22\Art. 46 III Información programatica\"/>
    </mc:Choice>
  </mc:AlternateContent>
  <bookViews>
    <workbookView xWindow="-105" yWindow="-105" windowWidth="19410" windowHeight="10440" firstSheet="9" activeTab="9"/>
  </bookViews>
  <sheets>
    <sheet name="EAI" sheetId="2" state="hidden" r:id="rId1"/>
    <sheet name="EAEPE" sheetId="3" state="hidden" r:id="rId2"/>
    <sheet name="C.C" sheetId="4" state="hidden" r:id="rId3"/>
    <sheet name="CE" sheetId="5" state="hidden" r:id="rId4"/>
    <sheet name="F.F" sheetId="6" state="hidden" r:id="rId5"/>
    <sheet name="End Neto" sheetId="7" state="hidden" r:id="rId6"/>
    <sheet name="Int" sheetId="8" state="hidden" r:id="rId7"/>
    <sheet name="P-F" sheetId="10" state="hidden" r:id="rId8"/>
    <sheet name="PROG" sheetId="9" state="hidden" r:id="rId9"/>
    <sheet name="Hoja1" sheetId="11" r:id="rId10"/>
  </sheets>
  <definedNames>
    <definedName name="_xlnm._FilterDatabase" localSheetId="2" hidden="1">C.C!$C$88:$I$90</definedName>
    <definedName name="_xlnm._FilterDatabase" localSheetId="4" hidden="1">F.F!$A$10:$H$43</definedName>
  </definedNames>
  <calcPr calcId="162913"/>
</workbook>
</file>

<file path=xl/calcChain.xml><?xml version="1.0" encoding="utf-8"?>
<calcChain xmlns="http://schemas.openxmlformats.org/spreadsheetml/2006/main">
  <c r="H47" i="9" l="1"/>
  <c r="D47" i="9"/>
  <c r="D50" i="9" s="1"/>
  <c r="I15" i="9"/>
  <c r="I47" i="9" s="1"/>
  <c r="I50" i="9" s="1"/>
  <c r="H15" i="9"/>
  <c r="G15" i="9"/>
  <c r="G47" i="9" s="1"/>
  <c r="F15" i="9"/>
  <c r="F47" i="9" s="1"/>
  <c r="F50" i="9" s="1"/>
  <c r="E15" i="9"/>
  <c r="E47" i="9" s="1"/>
  <c r="D15" i="9"/>
  <c r="I11" i="9"/>
  <c r="H11" i="9"/>
  <c r="G11" i="9"/>
  <c r="E11" i="9"/>
  <c r="D11" i="9"/>
  <c r="C33" i="8"/>
  <c r="B33" i="8"/>
  <c r="C18" i="8"/>
  <c r="C35" i="8" s="1"/>
  <c r="B18" i="8"/>
  <c r="B35" i="8" s="1"/>
  <c r="A2" i="8"/>
  <c r="F31" i="7"/>
  <c r="D31" i="7"/>
  <c r="H31" i="7" s="1"/>
  <c r="H30" i="7"/>
  <c r="H29" i="7"/>
  <c r="H28" i="7"/>
  <c r="H27" i="7"/>
  <c r="H26" i="7"/>
  <c r="H25" i="7"/>
  <c r="H24" i="7"/>
  <c r="H23" i="7"/>
  <c r="F19" i="7"/>
  <c r="F33" i="7" s="1"/>
  <c r="D19" i="7"/>
  <c r="D33" i="7" s="1"/>
  <c r="H18" i="7"/>
  <c r="H17" i="7"/>
  <c r="H16" i="7"/>
  <c r="H15" i="7"/>
  <c r="H14" i="7"/>
  <c r="H13" i="7"/>
  <c r="H12" i="7"/>
  <c r="H11" i="7"/>
  <c r="H10" i="7"/>
  <c r="E43" i="6"/>
  <c r="E47" i="6" s="1"/>
  <c r="H20" i="6"/>
  <c r="H43" i="6" s="1"/>
  <c r="H47" i="6" s="1"/>
  <c r="G20" i="6"/>
  <c r="G43" i="6" s="1"/>
  <c r="F20" i="6"/>
  <c r="F43" i="6" s="1"/>
  <c r="E20" i="6"/>
  <c r="D20" i="6"/>
  <c r="D43" i="6" s="1"/>
  <c r="C20" i="6"/>
  <c r="C43" i="6" s="1"/>
  <c r="C47" i="6" s="1"/>
  <c r="E19" i="5"/>
  <c r="G16" i="5"/>
  <c r="G19" i="5" s="1"/>
  <c r="F16" i="5"/>
  <c r="E16" i="5"/>
  <c r="D16" i="5"/>
  <c r="D19" i="5" s="1"/>
  <c r="C16" i="5"/>
  <c r="C20" i="5" s="1"/>
  <c r="B16" i="5"/>
  <c r="B19" i="5" s="1"/>
  <c r="G94" i="4"/>
  <c r="G95" i="4" s="1"/>
  <c r="I78" i="4"/>
  <c r="H78" i="4"/>
  <c r="G78" i="4"/>
  <c r="F78" i="4"/>
  <c r="E78" i="4"/>
  <c r="D78" i="4"/>
  <c r="I74" i="4"/>
  <c r="H74" i="4"/>
  <c r="G74" i="4"/>
  <c r="F74" i="4"/>
  <c r="E74" i="4"/>
  <c r="D74" i="4"/>
  <c r="I65" i="4"/>
  <c r="H65" i="4"/>
  <c r="G65" i="4"/>
  <c r="F65" i="4"/>
  <c r="E65" i="4"/>
  <c r="D65" i="4"/>
  <c r="I61" i="4"/>
  <c r="H61" i="4"/>
  <c r="G61" i="4"/>
  <c r="F61" i="4"/>
  <c r="E61" i="4"/>
  <c r="D61" i="4"/>
  <c r="I51" i="4"/>
  <c r="H51" i="4"/>
  <c r="G51" i="4"/>
  <c r="F51" i="4"/>
  <c r="E51" i="4"/>
  <c r="D51" i="4"/>
  <c r="I41" i="4"/>
  <c r="H41" i="4"/>
  <c r="G41" i="4"/>
  <c r="F41" i="4"/>
  <c r="E41" i="4"/>
  <c r="D41" i="4"/>
  <c r="I30" i="4"/>
  <c r="H30" i="4"/>
  <c r="G30" i="4"/>
  <c r="F30" i="4"/>
  <c r="E30" i="4"/>
  <c r="D30" i="4"/>
  <c r="I20" i="4"/>
  <c r="H20" i="4"/>
  <c r="G20" i="4"/>
  <c r="F20" i="4"/>
  <c r="F86" i="4" s="1"/>
  <c r="F89" i="4" s="1"/>
  <c r="E20" i="4"/>
  <c r="D20" i="4"/>
  <c r="I12" i="4"/>
  <c r="I86" i="4" s="1"/>
  <c r="I89" i="4" s="1"/>
  <c r="H12" i="4"/>
  <c r="H86" i="4" s="1"/>
  <c r="G12" i="4"/>
  <c r="G86" i="4" s="1"/>
  <c r="F12" i="4"/>
  <c r="E12" i="4"/>
  <c r="E86" i="4" s="1"/>
  <c r="D12" i="4"/>
  <c r="D86" i="4" s="1"/>
  <c r="D89" i="4" s="1"/>
  <c r="D20" i="3"/>
  <c r="G17" i="3"/>
  <c r="G20" i="3" s="1"/>
  <c r="F17" i="3"/>
  <c r="E13" i="10" s="1"/>
  <c r="E11" i="10" s="1"/>
  <c r="E17" i="3"/>
  <c r="D13" i="10" s="1"/>
  <c r="D11" i="10" s="1"/>
  <c r="D17" i="3"/>
  <c r="F94" i="4" s="1"/>
  <c r="F95" i="4" s="1"/>
  <c r="C17" i="3"/>
  <c r="C20" i="3" s="1"/>
  <c r="B17" i="3"/>
  <c r="C13" i="10" s="1"/>
  <c r="C11" i="10" s="1"/>
  <c r="A5" i="3"/>
  <c r="B5" i="4" s="1"/>
  <c r="A5" i="5" s="1"/>
  <c r="A5" i="6" s="1"/>
  <c r="B5" i="7" s="1"/>
  <c r="A4" i="8" s="1"/>
  <c r="A3" i="10" s="1"/>
  <c r="A5" i="9" s="1"/>
  <c r="A3" i="11" s="1"/>
  <c r="A1" i="3"/>
  <c r="B1" i="4" s="1"/>
  <c r="A1" i="5" s="1"/>
  <c r="A1" i="6" s="1"/>
  <c r="B2" i="7" s="1"/>
  <c r="A1" i="8" s="1"/>
  <c r="A1" i="9" s="1"/>
  <c r="G46" i="2"/>
  <c r="G45" i="2"/>
  <c r="G44" i="2"/>
  <c r="F44" i="2"/>
  <c r="E44" i="2"/>
  <c r="D44" i="2"/>
  <c r="C44" i="2"/>
  <c r="B44" i="2"/>
  <c r="G43" i="2"/>
  <c r="F43" i="2"/>
  <c r="E43" i="2"/>
  <c r="E40" i="2" s="1"/>
  <c r="D43" i="2"/>
  <c r="C43" i="2"/>
  <c r="B43" i="2"/>
  <c r="G42" i="2"/>
  <c r="F42" i="2"/>
  <c r="E42" i="2"/>
  <c r="D42" i="2"/>
  <c r="C42" i="2"/>
  <c r="C40" i="2" s="1"/>
  <c r="C47" i="2" s="1"/>
  <c r="B42" i="2"/>
  <c r="G41" i="2"/>
  <c r="G40" i="2" s="1"/>
  <c r="F40" i="2"/>
  <c r="D40" i="2"/>
  <c r="B40" i="2"/>
  <c r="G39" i="2"/>
  <c r="D39" i="2"/>
  <c r="F38" i="2"/>
  <c r="G38" i="2" s="1"/>
  <c r="G32" i="2" s="1"/>
  <c r="G47" i="2" s="1"/>
  <c r="E38" i="2"/>
  <c r="D38" i="2"/>
  <c r="F32" i="2"/>
  <c r="F47" i="2" s="1"/>
  <c r="F51" i="2" s="1"/>
  <c r="E32" i="2"/>
  <c r="E47" i="2" s="1"/>
  <c r="E51" i="2" s="1"/>
  <c r="D32" i="2"/>
  <c r="D47" i="2" s="1"/>
  <c r="D51" i="2" s="1"/>
  <c r="C32" i="2"/>
  <c r="B32" i="2"/>
  <c r="B47" i="2" s="1"/>
  <c r="B51" i="2" s="1"/>
  <c r="A26" i="2"/>
  <c r="C20" i="2"/>
  <c r="B20" i="2"/>
  <c r="C9" i="10" s="1"/>
  <c r="C7" i="10" s="1"/>
  <c r="D15" i="2"/>
  <c r="D20" i="2" s="1"/>
  <c r="C51" i="2" l="1"/>
  <c r="C22" i="3"/>
  <c r="E90" i="4"/>
  <c r="E89" i="4"/>
  <c r="F48" i="6"/>
  <c r="F47" i="6"/>
  <c r="E50" i="9"/>
  <c r="E51" i="9"/>
  <c r="C15" i="10"/>
  <c r="G47" i="6"/>
  <c r="G48" i="6"/>
  <c r="H90" i="4"/>
  <c r="H89" i="4"/>
  <c r="G90" i="4"/>
  <c r="G89" i="4"/>
  <c r="E20" i="5"/>
  <c r="F20" i="5"/>
  <c r="D48" i="6"/>
  <c r="D47" i="6"/>
  <c r="G51" i="9"/>
  <c r="G50" i="9"/>
  <c r="H51" i="9"/>
  <c r="E20" i="3"/>
  <c r="D22" i="3"/>
  <c r="D94" i="4"/>
  <c r="D95" i="4" s="1"/>
  <c r="H94" i="4"/>
  <c r="H95" i="4" s="1"/>
  <c r="F19" i="5"/>
  <c r="E15" i="2"/>
  <c r="B20" i="3"/>
  <c r="F20" i="3"/>
  <c r="E94" i="4"/>
  <c r="E95" i="4" s="1"/>
  <c r="I94" i="4"/>
  <c r="I95" i="4" s="1"/>
  <c r="C19" i="5"/>
  <c r="H19" i="7"/>
  <c r="H33" i="7" s="1"/>
  <c r="F11" i="9"/>
  <c r="H50" i="9"/>
  <c r="F15" i="2" l="1"/>
  <c r="E20" i="2"/>
  <c r="D9" i="10" s="1"/>
  <c r="D7" i="10" s="1"/>
  <c r="D15" i="10" s="1"/>
  <c r="D19" i="10" s="1"/>
  <c r="D23" i="10" s="1"/>
  <c r="F20" i="2" l="1"/>
  <c r="E9" i="10" s="1"/>
  <c r="E7" i="10" s="1"/>
  <c r="E15" i="10" s="1"/>
  <c r="E19" i="10" s="1"/>
  <c r="E23" i="10" s="1"/>
  <c r="G15" i="2"/>
  <c r="G20" i="2" s="1"/>
</calcChain>
</file>

<file path=xl/sharedStrings.xml><?xml version="1.0" encoding="utf-8"?>
<sst xmlns="http://schemas.openxmlformats.org/spreadsheetml/2006/main" count="356" uniqueCount="238">
  <si>
    <t>CUENTA PUBLICA 2020</t>
  </si>
  <si>
    <t>OPD SALUD DE TLAXCALA</t>
  </si>
  <si>
    <t>ESTADO ANALITICO DE INGRESOS</t>
  </si>
  <si>
    <t>RUBRO DE INGRESOS</t>
  </si>
  <si>
    <t>INGRESO</t>
  </si>
  <si>
    <t>DIFERENCIA</t>
  </si>
  <si>
    <t>ESTIMADO</t>
  </si>
  <si>
    <t>AMPLIACIONES Y</t>
  </si>
  <si>
    <t>REDUCCIONES</t>
  </si>
  <si>
    <t>MODIFICADO</t>
  </si>
  <si>
    <t>DEVENGADO</t>
  </si>
  <si>
    <t>RECAUDADO</t>
  </si>
  <si>
    <t>3 = (1 + 2)</t>
  </si>
  <si>
    <t>6 = (5 - 1)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</si>
  <si>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</si>
  <si>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</si>
  <si>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</si>
  <si>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</si>
  <si>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</si>
  <si>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</si>
  <si>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</si>
  <si>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</si>
  <si>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PENSIONES Y JUBILIACIONES</t>
  </si>
  <si>
    <t>INGRESOS DERIVADOS DE FINANCIAMIENTOS</t>
  </si>
  <si>
    <t>TOTAL</t>
  </si>
  <si>
    <t>INGRESOS EXCEDENTES</t>
  </si>
  <si>
    <t>POR FUENTE DE FINANCIAMIENTO</t>
  </si>
  <si>
    <t>INGRESOS DEL PODER EJECUTIVO FEDERAL O ESTATAL Y DE LOS MUNICIPIOS</t>
  </si>
  <si>
    <t>   IMPUESTOS</t>
  </si>
  <si>
    <t>   CUOTAS Y APORTACIONES DE SEGURIDAD SOCIAL</t>
  </si>
  <si>
    <t>   CONTRIBUCIONES DE MEJORAS</t>
  </si>
  <si>
    <t>   DERECHOS</t>
  </si>
  <si>
    <t>   PRODUCTOS</t>
  </si>
  <si>
    <t>   APROVECHAMIENTOS</t>
  </si>
  <si>
    <t>   PARTICIPACIONES, APORTACIONES, CONVENIOS, INCENTIVOS DERIVADOS DE LA COLABORACIÓN FISCAL Y FONDOS DISTINTOS DE APORTACIONES</t>
  </si>
  <si>
    <t>INGRESOS DE LOS ENTES PUBLICOS DE LOS PODERES LEGISLATIVO Y JUDICIAL, DE LOS ORGANOS AUTONOMOS Y DEL SECTOR PARAESTATAL O PARAMUNICIPAL, ASI COMO DE LAS EMPRESAS PRODUCTIVAS DEL ESTADO</t>
  </si>
  <si>
    <t>   INGRESOS POR VENTAS DE BIENES, PRESTACIÓN DE SERVICIOS Y OTROS INGRESOS</t>
  </si>
  <si>
    <t>   TRANSFERENCIAS, ASIGNACIONES, SUBSIDIOS Y SUBVENCIONES, PENSIONES Y JUBILIACIONES</t>
  </si>
  <si>
    <t>INGRESOS DERIVADOS DE FINANCIAMIENTO</t>
  </si>
  <si>
    <t>   INGRESOS DERIVADOS DE FINANCIAMIENTOS</t>
  </si>
  <si>
    <t>ESTADO ANALITICO DEL EJERCICIO DEL PRESUPUESTO DE EGRESOS</t>
  </si>
  <si>
    <t>CLASIFICACION ADMINISTRATIVA DEPENDENCIAS</t>
  </si>
  <si>
    <t>CONCEPTO</t>
  </si>
  <si>
    <t>EGRESOS</t>
  </si>
  <si>
    <t>SUBEJERCICIO</t>
  </si>
  <si>
    <t>APROBADO</t>
  </si>
  <si>
    <t>AMPLIACIONES /</t>
  </si>
  <si>
    <t>PAGADO</t>
  </si>
  <si>
    <t>(REDUCCIONES)</t>
  </si>
  <si>
    <t>6 = (3 - 4)</t>
  </si>
  <si>
    <t>DIRECCIÓN GENERAL</t>
  </si>
  <si>
    <t>DIRECCIÓN DE ADMINISTRACIÓN</t>
  </si>
  <si>
    <t>DIRECCIÓN DE ATENCIÓN ESPECIALIZADA A LA SALUD</t>
  </si>
  <si>
    <t>DIRECCIÓN DE ATENCIÓN PRIMARIA A LA SALUD</t>
  </si>
  <si>
    <t>DIRECCIÓN DE INFRAESTRUCTURA Y DESARROLLO</t>
  </si>
  <si>
    <t>COMISIÓN ESTATAL PARA LA PROTECCIÓN CONTRA RIESGOS SANITARIOS TLAXCALA</t>
  </si>
  <si>
    <t>TOTAL DEL GASTO</t>
  </si>
  <si>
    <t>CLASIFICACION POR OBJETO DEL GASTO (CAPITULO Y CONCEPTO)</t>
  </si>
  <si>
    <t>SERVICIOS PERSONALES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</si>
  <si>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</si>
  <si>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</si>
  <si>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</si>
  <si>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</si>
  <si>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</si>
  <si>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</si>
  <si>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</si>
  <si>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</si>
  <si>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</si>
  <si>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</si>
  <si>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</si>
  <si>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</si>
  <si>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</si>
  <si>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</si>
  <si>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</si>
  <si>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</si>
  <si>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</si>
  <si>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</si>
  <si>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</si>
  <si>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</si>
  <si>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</si>
  <si>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</si>
  <si>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</si>
  <si>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</si>
  <si>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</si>
  <si>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</si>
  <si>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</si>
  <si>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</si>
  <si>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</si>
  <si>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</si>
  <si>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</si>
  <si>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</si>
  <si>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</si>
  <si>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</si>
  <si>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</si>
  <si>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</si>
  <si>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</si>
  <si>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</si>
  <si>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</si>
  <si>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</si>
  <si>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</si>
  <si>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</si>
  <si>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</si>
  <si>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</si>
  <si>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</si>
  <si>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</si>
  <si>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</si>
  <si>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</si>
  <si>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</si>
  <si>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</si>
  <si>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</si>
  <si>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</si>
  <si>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</si>
  <si>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</si>
  <si>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</si>
  <si>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</si>
  <si>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</si>
  <si>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</si>
  <si>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</si>
  <si>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</si>
  <si>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</si>
  <si>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</si>
  <si>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</si>
  <si>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</si>
  <si>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</si>
  <si>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</si>
  <si>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</si>
  <si>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</si>
  <si>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</si>
  <si>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</si>
  <si>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</si>
  <si>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CLASIFICACION ECONOMICA (POR TIPO DE GASTO)</t>
  </si>
  <si>
    <t>GASTO CORRIENTE</t>
  </si>
  <si>
    <t>GASTO DE CAPITAL</t>
  </si>
  <si>
    <t>AMORTIZACIÓN DE LA DEUDA Y DISMINUCIÓN DE PASIVOS</t>
  </si>
  <si>
    <t>CLASIFICACION FUNCIONAL (FINALIDAD Y FUNCION)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</si>
  <si>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</si>
  <si>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</si>
  <si>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</si>
  <si>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</si>
  <si>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</si>
  <si>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</si>
  <si>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</si>
  <si>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</si>
  <si>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</si>
  <si>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</si>
  <si>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</si>
  <si>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</si>
  <si>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</si>
  <si>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</si>
  <si>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</si>
  <si>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</si>
  <si>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</si>
  <si>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</si>
  <si>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</si>
  <si>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</si>
  <si>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</si>
  <si>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</si>
  <si>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</si>
  <si>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</si>
  <si>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</si>
  <si>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</si>
  <si>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</si>
  <si>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</si>
  <si>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</si>
  <si>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</si>
  <si>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</si>
  <si>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</si>
  <si>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</si>
  <si>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</si>
  <si>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</si>
  <si>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</si>
  <si>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</si>
  <si>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</si>
  <si>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</si>
  <si>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</si>
  <si>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</si>
  <si>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</si>
  <si>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Devengado</t>
  </si>
  <si>
    <t>Pagado</t>
  </si>
  <si>
    <t>Total de Intereses de Créditos Bancarios</t>
  </si>
  <si>
    <t>Total de Intereses de Otros Instrumentos de Deuda</t>
  </si>
  <si>
    <t>GASTO POR CATEGORIA PROGRAMATICA</t>
  </si>
  <si>
    <t>PROGRAMAS</t>
  </si>
  <si>
    <t>SUBSIDIOS</t>
  </si>
  <si>
    <t>SUJETOS A REGLAS DE OPERACIÓN</t>
  </si>
  <si>
    <t>OTROS SUBSIDIOS</t>
  </si>
  <si>
    <t>DESEMPEÑO DE LAS FUNCIONES</t>
  </si>
  <si>
    <t>FUNCIONES DE LAS FUERZAS ARMADAS</t>
  </si>
  <si>
    <t>PROVISIÓN DE BIENES PÚBLICOS</t>
  </si>
  <si>
    <t>PRESTACIÓN DE SERVICIOS PÚBLICOS</t>
  </si>
  <si>
    <t>PROMOCIÓN Y FOMENTO</t>
  </si>
  <si>
    <t>REGULACIÓN Y SUPERVISIÓN</t>
  </si>
  <si>
    <t>PROYECTOS DE INVERSIÓN</t>
  </si>
  <si>
    <t>PLANEACIÓN, SEGUIMIENTO Y EVALUACIÓN DE POLÍTICAS PÚBLICAS</t>
  </si>
  <si>
    <t>ESPECÍFICOS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</si>
  <si>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</si>
  <si>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</si>
  <si>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</si>
  <si>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</si>
  <si>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</si>
  <si>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</si>
  <si>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</si>
  <si>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</si>
  <si>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</si>
  <si>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</si>
  <si>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</si>
  <si>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</si>
  <si>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</si>
  <si>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</si>
  <si>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</si>
  <si>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Concepto</t>
  </si>
  <si>
    <t>Estimado</t>
  </si>
  <si>
    <r>
      <t xml:space="preserve">Pagado </t>
    </r>
    <r>
      <rPr>
        <b/>
        <vertAlign val="superscript"/>
        <sz val="8"/>
        <color theme="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</si>
  <si>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</si>
  <si>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</si>
  <si>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</si>
  <si>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</si>
  <si>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</si>
  <si>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</si>
  <si>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</si>
  <si>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</si>
  <si>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</si>
  <si>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</si>
  <si>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</si>
  <si>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</si>
  <si>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</si>
  <si>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Descripción</t>
  </si>
  <si>
    <t>Importe</t>
  </si>
  <si>
    <t>Municipio</t>
  </si>
  <si>
    <t>SIS</t>
  </si>
  <si>
    <t>CUENTA PUBLICA 2022</t>
  </si>
  <si>
    <t>DEL 01 DE ENERO DE 2022 AL 31 DE MARZO DE 2022</t>
  </si>
  <si>
    <t>ENDEUDAMIENTO NETO</t>
  </si>
  <si>
    <t>SECTOR PARAESTATAL</t>
  </si>
  <si>
    <t>INDICADORES DE POSTURA FISCAL</t>
  </si>
  <si>
    <t>---------</t>
  </si>
  <si>
    <t>Nombre del Proyecto Programa</t>
  </si>
  <si>
    <t>INTERES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</si>
</sst>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* #,##0.0000_-;\-* #,##0.000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b/>
      <vertAlign val="superscript"/>
      <sz val="8"/>
      <color theme="0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  <font>
      <sz val="9"/>
      <name val="Times New Roman"/>
      <family val="1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0000"/>
        <bgColor indexed="64"/>
      </patternFill>
    </fill>
    <fill>
      <patternFill patternType="solid">
        <fgColor rgb="FFC8C8C8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3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164" fontId="27" fillId="0" borderId="0"/>
    <xf numFmtId="43" fontId="1" fillId="0" borderId="0" applyFon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219">
    <xf numFmtId="0" fontId="0" fillId="0" borderId="0" xfId="0"/>
    <xf numFmtId="0" fontId="23" fillId="33" borderId="11" xfId="0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2" fillId="0" borderId="12" xfId="0" applyFont="1" applyBorder="1" applyAlignment="1">
      <alignment horizontal="right" wrapText="1"/>
    </xf>
    <xf numFmtId="0" fontId="21" fillId="0" borderId="10" xfId="0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3" fontId="22" fillId="0" borderId="12" xfId="0" applyNumberFormat="1" applyFont="1" applyBorder="1" applyAlignment="1">
      <alignment horizontal="right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4" fillId="0" borderId="12" xfId="0" applyFont="1" applyBorder="1" applyAlignment="1">
      <alignment wrapText="1"/>
    </xf>
    <xf numFmtId="3" fontId="24" fillId="0" borderId="12" xfId="0" applyNumberFormat="1" applyFont="1" applyBorder="1" applyAlignment="1">
      <alignment horizontal="right" wrapText="1"/>
    </xf>
    <xf numFmtId="3" fontId="18" fillId="0" borderId="0" xfId="0" applyNumberFormat="1" applyFont="1"/>
    <xf numFmtId="0" fontId="24" fillId="0" borderId="18" xfId="0" applyFont="1" applyBorder="1"/>
    <xf numFmtId="0" fontId="24" fillId="0" borderId="19" xfId="0" applyFont="1" applyBorder="1" applyAlignment="1">
      <alignment wrapText="1"/>
    </xf>
    <xf numFmtId="0" fontId="25" fillId="0" borderId="0" xfId="0" applyFont="1"/>
    <xf numFmtId="0" fontId="24" fillId="0" borderId="20" xfId="0" applyFont="1" applyBorder="1"/>
    <xf numFmtId="0" fontId="22" fillId="0" borderId="21" xfId="0" applyFont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12" xfId="0" applyFont="1" applyBorder="1" applyAlignment="1">
      <alignment horizontal="right" wrapText="1"/>
    </xf>
    <xf numFmtId="0" fontId="22" fillId="0" borderId="23" xfId="0" applyFont="1" applyBorder="1" applyAlignment="1">
      <alignment wrapText="1"/>
    </xf>
    <xf numFmtId="0" fontId="22" fillId="0" borderId="20" xfId="0" applyFont="1" applyBorder="1"/>
    <xf numFmtId="0" fontId="22" fillId="0" borderId="20" xfId="0" applyFont="1" applyBorder="1" applyAlignment="1"/>
    <xf numFmtId="0" fontId="22" fillId="0" borderId="21" xfId="0" applyFont="1" applyBorder="1" applyAlignment="1"/>
    <xf numFmtId="0" fontId="22" fillId="0" borderId="22" xfId="0" applyFont="1" applyBorder="1" applyAlignment="1"/>
    <xf numFmtId="0" fontId="22" fillId="0" borderId="23" xfId="0" applyFont="1" applyBorder="1" applyAlignment="1"/>
    <xf numFmtId="0" fontId="24" fillId="0" borderId="18" xfId="0" applyFont="1" applyBorder="1" applyAlignment="1"/>
    <xf numFmtId="0" fontId="24" fillId="0" borderId="19" xfId="0" applyFont="1" applyBorder="1" applyAlignment="1"/>
    <xf numFmtId="0" fontId="24" fillId="0" borderId="20" xfId="0" applyFont="1" applyBorder="1" applyAlignment="1"/>
    <xf numFmtId="0" fontId="24" fillId="0" borderId="21" xfId="0" applyFont="1" applyBorder="1" applyAlignment="1"/>
    <xf numFmtId="0" fontId="18" fillId="34" borderId="0" xfId="0" applyFont="1" applyFill="1"/>
    <xf numFmtId="0" fontId="19" fillId="34" borderId="0" xfId="0" applyFont="1" applyFill="1"/>
    <xf numFmtId="0" fontId="19" fillId="34" borderId="24" xfId="0" applyFont="1" applyFill="1" applyBorder="1"/>
    <xf numFmtId="0" fontId="28" fillId="34" borderId="24" xfId="0" applyFont="1" applyFill="1" applyBorder="1"/>
    <xf numFmtId="0" fontId="19" fillId="34" borderId="24" xfId="0" applyFont="1" applyFill="1" applyBorder="1" applyAlignment="1">
      <alignment horizontal="center"/>
    </xf>
    <xf numFmtId="0" fontId="19" fillId="34" borderId="24" xfId="0" applyFont="1" applyFill="1" applyBorder="1" applyAlignment="1">
      <alignment horizontal="right"/>
    </xf>
    <xf numFmtId="0" fontId="26" fillId="33" borderId="24" xfId="0" applyFont="1" applyFill="1" applyBorder="1" applyAlignment="1">
      <alignment horizontal="center"/>
    </xf>
    <xf numFmtId="43" fontId="18" fillId="0" borderId="0" xfId="3" applyFont="1"/>
    <xf numFmtId="43" fontId="19" fillId="0" borderId="0" xfId="3" applyFont="1"/>
    <xf numFmtId="0" fontId="22" fillId="0" borderId="0" xfId="0" applyFont="1"/>
    <xf numFmtId="0" fontId="22" fillId="0" borderId="21" xfId="0" applyFont="1" applyBorder="1"/>
    <xf numFmtId="0" fontId="22" fillId="0" borderId="22" xfId="0" applyFont="1" applyBorder="1"/>
    <xf numFmtId="0" fontId="22" fillId="0" borderId="17" xfId="0" applyFont="1" applyBorder="1"/>
    <xf numFmtId="0" fontId="22" fillId="0" borderId="23" xfId="0" applyFont="1" applyBorder="1"/>
    <xf numFmtId="0" fontId="24" fillId="0" borderId="36" xfId="0" applyFont="1" applyBorder="1"/>
    <xf numFmtId="0" fontId="24" fillId="0" borderId="19" xfId="0" applyFont="1" applyBorder="1"/>
    <xf numFmtId="0" fontId="24" fillId="0" borderId="0" xfId="0" applyFont="1"/>
    <xf numFmtId="0" fontId="24" fillId="0" borderId="21" xfId="0" applyFont="1" applyBorder="1"/>
    <xf numFmtId="0" fontId="19" fillId="34" borderId="0" xfId="0" applyFont="1" applyFill="1"/>
    <xf numFmtId="0" fontId="19" fillId="34" borderId="28" xfId="0" applyFont="1" applyFill="1" applyBorder="1" applyAlignment="1">
      <alignment horizontal="justify" vertical="center" wrapText="1"/>
    </xf>
    <xf numFmtId="0" fontId="19" fillId="34" borderId="29" xfId="0" applyFont="1" applyFill="1" applyBorder="1" applyAlignment="1">
      <alignment horizontal="justify" vertical="center" wrapText="1"/>
    </xf>
    <xf numFmtId="0" fontId="19" fillId="34" borderId="25" xfId="0" applyFont="1" applyFill="1" applyBorder="1" applyAlignment="1">
      <alignment horizontal="justify" vertical="center" wrapText="1"/>
    </xf>
    <xf numFmtId="0" fontId="19" fillId="34" borderId="27" xfId="0" applyFont="1" applyFill="1" applyBorder="1" applyAlignment="1">
      <alignment horizontal="justify" vertical="center" wrapText="1"/>
    </xf>
    <xf numFmtId="0" fontId="19" fillId="34" borderId="37" xfId="0" applyFont="1" applyFill="1" applyBorder="1" applyAlignment="1">
      <alignment horizontal="justify" vertical="center" wrapText="1"/>
    </xf>
    <xf numFmtId="0" fontId="31" fillId="34" borderId="29" xfId="0" applyFont="1" applyFill="1" applyBorder="1" applyAlignment="1">
      <alignment horizontal="justify" vertical="center" wrapText="1"/>
    </xf>
    <xf numFmtId="0" fontId="31" fillId="34" borderId="28" xfId="0" applyFont="1" applyFill="1" applyBorder="1" applyAlignment="1">
      <alignment horizontal="justify" vertical="center" wrapText="1"/>
    </xf>
    <xf numFmtId="0" fontId="31" fillId="34" borderId="30" xfId="0" applyFont="1" applyFill="1" applyBorder="1" applyAlignment="1">
      <alignment horizontal="justify" vertical="center" wrapText="1"/>
    </xf>
    <xf numFmtId="0" fontId="31" fillId="34" borderId="32" xfId="0" applyFont="1" applyFill="1" applyBorder="1" applyAlignment="1">
      <alignment horizontal="justify" vertical="center" wrapText="1"/>
    </xf>
    <xf numFmtId="0" fontId="19" fillId="34" borderId="38" xfId="0" applyFont="1" applyFill="1" applyBorder="1" applyAlignment="1">
      <alignment horizontal="right" vertical="center" wrapText="1"/>
    </xf>
    <xf numFmtId="0" fontId="19" fillId="34" borderId="40" xfId="0" applyFont="1" applyFill="1" applyBorder="1" applyAlignment="1">
      <alignment horizontal="justify" vertical="center" wrapText="1"/>
    </xf>
    <xf numFmtId="0" fontId="31" fillId="34" borderId="41" xfId="0" applyFont="1" applyFill="1" applyBorder="1" applyAlignment="1">
      <alignment horizontal="justify" vertical="center" wrapText="1"/>
    </xf>
    <xf numFmtId="0" fontId="31" fillId="34" borderId="40" xfId="0" applyFont="1" applyFill="1" applyBorder="1" applyAlignment="1">
      <alignment horizontal="justify" vertical="center" wrapText="1"/>
    </xf>
    <xf numFmtId="165" fontId="19" fillId="34" borderId="38" xfId="47" applyNumberFormat="1" applyFont="1" applyFill="1" applyBorder="1" applyAlignment="1">
      <alignment horizontal="right" vertical="center" wrapText="1"/>
    </xf>
    <xf numFmtId="165" fontId="19" fillId="34" borderId="39" xfId="47" applyNumberFormat="1" applyFont="1" applyFill="1" applyBorder="1" applyAlignment="1">
      <alignment horizontal="right" vertical="center" wrapText="1"/>
    </xf>
    <xf numFmtId="165" fontId="19" fillId="34" borderId="42" xfId="47" applyNumberFormat="1" applyFont="1" applyFill="1" applyBorder="1" applyAlignment="1">
      <alignment horizontal="right" vertical="center" wrapText="1"/>
    </xf>
    <xf numFmtId="165" fontId="19" fillId="34" borderId="24" xfId="47" applyNumberFormat="1" applyFont="1" applyFill="1" applyBorder="1" applyAlignment="1">
      <alignment horizontal="right" vertical="center" wrapText="1"/>
    </xf>
    <xf numFmtId="165" fontId="31" fillId="34" borderId="42" xfId="47" applyNumberFormat="1" applyFont="1" applyFill="1" applyBorder="1" applyAlignment="1">
      <alignment horizontal="right" vertical="center" wrapText="1"/>
    </xf>
    <xf numFmtId="165" fontId="0" fillId="0" borderId="0" xfId="0" applyNumberFormat="1"/>
    <xf numFmtId="43" fontId="19" fillId="34" borderId="24" xfId="47" applyFont="1" applyFill="1" applyBorder="1" applyAlignment="1">
      <alignment horizontal="right" vertical="center" wrapText="1"/>
    </xf>
    <xf numFmtId="0" fontId="19" fillId="34" borderId="45" xfId="0" applyFont="1" applyFill="1" applyBorder="1" applyAlignment="1">
      <alignment horizontal="right" vertical="center" wrapText="1"/>
    </xf>
    <xf numFmtId="0" fontId="0" fillId="0" borderId="39" xfId="0" applyBorder="1"/>
    <xf numFmtId="0" fontId="26" fillId="35" borderId="24" xfId="0" applyFont="1" applyFill="1" applyBorder="1" applyAlignment="1">
      <alignment horizontal="center" vertical="center" wrapText="1"/>
    </xf>
    <xf numFmtId="43" fontId="29" fillId="0" borderId="0" xfId="3" applyFont="1"/>
    <xf numFmtId="0" fontId="26" fillId="35" borderId="24" xfId="0" applyFont="1" applyFill="1" applyBorder="1" applyAlignment="1"/>
    <xf numFmtId="0" fontId="18" fillId="0" borderId="0" xfId="0" applyFont="1" applyAlignment="1">
      <alignment horizontal="right"/>
    </xf>
    <xf numFmtId="4" fontId="19" fillId="0" borderId="0" xfId="0" applyNumberFormat="1" applyFont="1"/>
    <xf numFmtId="0" fontId="22" fillId="0" borderId="0" xfId="0" applyFont="1" applyAlignment="1">
      <alignment horizontal="right" wrapText="1"/>
    </xf>
    <xf numFmtId="43" fontId="21" fillId="36" borderId="10" xfId="3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right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horizontal="right" wrapText="1"/>
    </xf>
    <xf numFmtId="0" fontId="22" fillId="0" borderId="12" xfId="0" applyFont="1" applyBorder="1" applyAlignment="1">
      <alignment horizontal="right" wrapText="1"/>
    </xf>
    <xf numFmtId="4" fontId="22" fillId="0" borderId="12" xfId="0" applyNumberFormat="1" applyFont="1" applyBorder="1" applyAlignment="1">
      <alignment horizontal="right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3" fontId="18" fillId="0" borderId="0" xfId="0" applyNumberFormat="1" applyFont="1" applyAlignment="1">
      <alignment vertical="center"/>
    </xf>
    <xf numFmtId="3" fontId="24" fillId="0" borderId="24" xfId="0" applyNumberFormat="1" applyFont="1" applyBorder="1" applyAlignment="1">
      <alignment horizontal="right" vertical="center" wrapText="1"/>
    </xf>
    <xf numFmtId="3" fontId="24" fillId="0" borderId="12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vertical="center"/>
    </xf>
    <xf numFmtId="0" fontId="21" fillId="0" borderId="24" xfId="0" applyFont="1" applyBorder="1" applyAlignment="1">
      <alignment horizontal="right" vertical="center" wrapText="1"/>
    </xf>
    <xf numFmtId="166" fontId="30" fillId="0" borderId="0" xfId="3" applyNumberFormat="1" applyFont="1" applyAlignment="1">
      <alignment vertical="center"/>
    </xf>
    <xf numFmtId="165" fontId="31" fillId="34" borderId="4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4" fontId="22" fillId="0" borderId="0" xfId="0" applyNumberFormat="1" applyFont="1" applyAlignment="1">
      <alignment wrapText="1"/>
    </xf>
    <xf numFmtId="0" fontId="18" fillId="0" borderId="0" xfId="0" applyFont="1"/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22" fillId="0" borderId="0" xfId="0" applyNumberFormat="1" applyFont="1" applyAlignment="1">
      <alignment wrapText="1"/>
    </xf>
    <xf numFmtId="0" fontId="23" fillId="33" borderId="54" xfId="0" applyFont="1" applyFill="1" applyBorder="1" applyAlignment="1">
      <alignment horizontal="center" vertical="center" wrapText="1"/>
    </xf>
    <xf numFmtId="3" fontId="24" fillId="0" borderId="51" xfId="0" applyNumberFormat="1" applyFont="1" applyBorder="1" applyAlignment="1">
      <alignment horizontal="right" vertical="center" wrapText="1"/>
    </xf>
    <xf numFmtId="3" fontId="22" fillId="0" borderId="51" xfId="0" applyNumberFormat="1" applyFont="1" applyBorder="1" applyAlignment="1">
      <alignment horizontal="right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2" fillId="0" borderId="56" xfId="2" applyFont="1" applyBorder="1" applyAlignment="1">
      <alignment wrapText="1"/>
    </xf>
    <xf numFmtId="3" fontId="22" fillId="0" borderId="57" xfId="2" applyNumberFormat="1" applyFont="1" applyBorder="1" applyAlignment="1">
      <alignment horizontal="right" vertical="center" wrapText="1"/>
    </xf>
    <xf numFmtId="3" fontId="22" fillId="0" borderId="58" xfId="2" applyNumberFormat="1" applyFont="1" applyBorder="1" applyAlignment="1">
      <alignment horizontal="right" vertical="center" wrapText="1"/>
    </xf>
    <xf numFmtId="0" fontId="39" fillId="0" borderId="21" xfId="1" applyFont="1" applyBorder="1" applyAlignment="1">
      <alignment wrapText="1"/>
    </xf>
    <xf numFmtId="3" fontId="39" fillId="0" borderId="12" xfId="1" applyNumberFormat="1" applyFont="1" applyBorder="1" applyAlignment="1">
      <alignment horizontal="right" vertical="center" wrapText="1"/>
    </xf>
    <xf numFmtId="0" fontId="22" fillId="0" borderId="0" xfId="0" applyFont="1" applyFill="1" applyAlignment="1">
      <alignment wrapText="1"/>
    </xf>
    <xf numFmtId="0" fontId="22" fillId="0" borderId="0" xfId="2" applyFont="1" applyAlignment="1">
      <alignment wrapText="1"/>
    </xf>
    <xf numFmtId="0" fontId="39" fillId="0" borderId="0" xfId="1" applyFont="1" applyAlignment="1">
      <alignment wrapText="1"/>
    </xf>
    <xf numFmtId="3" fontId="22" fillId="0" borderId="0" xfId="0" applyNumberFormat="1" applyFont="1" applyAlignment="1">
      <alignment wrapText="1"/>
    </xf>
    <xf numFmtId="43" fontId="22" fillId="0" borderId="0" xfId="0" applyNumberFormat="1" applyFont="1" applyAlignment="1">
      <alignment wrapText="1"/>
    </xf>
    <xf numFmtId="0" fontId="22" fillId="0" borderId="0" xfId="0" applyFont="1" applyAlignment="1"/>
    <xf numFmtId="0" fontId="23" fillId="0" borderId="28" xfId="0" applyFont="1" applyFill="1" applyBorder="1" applyAlignment="1">
      <alignment horizontal="center" vertical="center"/>
    </xf>
    <xf numFmtId="0" fontId="24" fillId="0" borderId="55" xfId="0" applyFont="1" applyBorder="1" applyAlignment="1"/>
    <xf numFmtId="0" fontId="24" fillId="0" borderId="28" xfId="0" applyFont="1" applyBorder="1" applyAlignment="1"/>
    <xf numFmtId="0" fontId="22" fillId="0" borderId="30" xfId="2" applyFont="1" applyBorder="1" applyAlignment="1"/>
    <xf numFmtId="0" fontId="24" fillId="0" borderId="22" xfId="0" applyFont="1" applyBorder="1" applyAlignment="1"/>
    <xf numFmtId="0" fontId="39" fillId="0" borderId="28" xfId="1" applyFont="1" applyBorder="1" applyAlignment="1"/>
    <xf numFmtId="3" fontId="39" fillId="0" borderId="51" xfId="1" applyNumberFormat="1" applyFont="1" applyBorder="1" applyAlignment="1">
      <alignment horizontal="right" vertical="center" wrapText="1"/>
    </xf>
    <xf numFmtId="0" fontId="24" fillId="0" borderId="30" xfId="0" applyFont="1" applyBorder="1" applyAlignment="1"/>
    <xf numFmtId="0" fontId="22" fillId="0" borderId="56" xfId="0" applyFont="1" applyBorder="1" applyAlignment="1">
      <alignment wrapText="1"/>
    </xf>
    <xf numFmtId="3" fontId="22" fillId="0" borderId="57" xfId="0" applyNumberFormat="1" applyFont="1" applyBorder="1" applyAlignment="1">
      <alignment horizontal="right" vertical="center" wrapText="1"/>
    </xf>
    <xf numFmtId="3" fontId="22" fillId="0" borderId="58" xfId="0" applyNumberFormat="1" applyFont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wrapText="1"/>
    </xf>
    <xf numFmtId="3" fontId="21" fillId="0" borderId="11" xfId="0" applyNumberFormat="1" applyFont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3" fontId="20" fillId="33" borderId="0" xfId="0" applyNumberFormat="1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28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22" fillId="0" borderId="29" xfId="0" applyFont="1" applyBorder="1" applyAlignment="1">
      <alignment wrapText="1"/>
    </xf>
    <xf numFmtId="3" fontId="20" fillId="33" borderId="25" xfId="0" applyNumberFormat="1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3" fontId="20" fillId="33" borderId="28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23" fillId="33" borderId="46" xfId="0" applyFont="1" applyFill="1" applyBorder="1" applyAlignment="1">
      <alignment horizontal="center" vertical="center" wrapText="1"/>
    </xf>
    <xf numFmtId="0" fontId="23" fillId="33" borderId="28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53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47" xfId="0" applyFont="1" applyFill="1" applyBorder="1" applyAlignment="1">
      <alignment horizontal="center" vertical="center" wrapText="1"/>
    </xf>
    <xf numFmtId="0" fontId="23" fillId="33" borderId="48" xfId="0" applyFont="1" applyFill="1" applyBorder="1" applyAlignment="1">
      <alignment horizontal="center" vertical="center" wrapText="1"/>
    </xf>
    <xf numFmtId="0" fontId="23" fillId="33" borderId="49" xfId="0" applyFont="1" applyFill="1" applyBorder="1" applyAlignment="1">
      <alignment horizontal="center" vertical="center" wrapText="1"/>
    </xf>
    <xf numFmtId="0" fontId="23" fillId="33" borderId="50" xfId="0" applyFont="1" applyFill="1" applyBorder="1" applyAlignment="1">
      <alignment horizontal="center" vertical="center" wrapText="1"/>
    </xf>
    <xf numFmtId="0" fontId="23" fillId="33" borderId="51" xfId="0" applyFont="1" applyFill="1" applyBorder="1" applyAlignment="1">
      <alignment horizontal="center" vertical="center" wrapText="1"/>
    </xf>
    <xf numFmtId="0" fontId="23" fillId="33" borderId="52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right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3" fontId="26" fillId="33" borderId="25" xfId="0" applyNumberFormat="1" applyFont="1" applyFill="1" applyBorder="1" applyAlignment="1">
      <alignment horizontal="center"/>
    </xf>
    <xf numFmtId="0" fontId="26" fillId="33" borderId="26" xfId="0" applyFont="1" applyFill="1" applyBorder="1" applyAlignment="1">
      <alignment horizontal="center"/>
    </xf>
    <xf numFmtId="0" fontId="26" fillId="33" borderId="27" xfId="0" applyFont="1" applyFill="1" applyBorder="1" applyAlignment="1">
      <alignment horizontal="center"/>
    </xf>
    <xf numFmtId="0" fontId="26" fillId="33" borderId="28" xfId="0" applyFont="1" applyFill="1" applyBorder="1" applyAlignment="1">
      <alignment horizontal="center"/>
    </xf>
    <xf numFmtId="0" fontId="26" fillId="33" borderId="0" xfId="0" applyFont="1" applyFill="1" applyAlignment="1">
      <alignment horizontal="center"/>
    </xf>
    <xf numFmtId="0" fontId="26" fillId="33" borderId="29" xfId="0" applyFont="1" applyFill="1" applyBorder="1" applyAlignment="1">
      <alignment horizontal="center"/>
    </xf>
    <xf numFmtId="3" fontId="26" fillId="33" borderId="30" xfId="0" applyNumberFormat="1" applyFont="1" applyFill="1" applyBorder="1" applyAlignment="1">
      <alignment horizontal="center"/>
    </xf>
    <xf numFmtId="0" fontId="26" fillId="33" borderId="31" xfId="0" applyFont="1" applyFill="1" applyBorder="1" applyAlignment="1">
      <alignment horizontal="center"/>
    </xf>
    <xf numFmtId="0" fontId="26" fillId="33" borderId="32" xfId="0" applyFont="1" applyFill="1" applyBorder="1" applyAlignment="1">
      <alignment horizontal="center"/>
    </xf>
    <xf numFmtId="0" fontId="26" fillId="33" borderId="24" xfId="45" applyFont="1" applyFill="1" applyBorder="1" applyAlignment="1">
      <alignment horizontal="center"/>
    </xf>
    <xf numFmtId="0" fontId="19" fillId="34" borderId="24" xfId="0" applyFont="1" applyFill="1" applyBorder="1" applyAlignment="1">
      <alignment horizontal="center"/>
    </xf>
    <xf numFmtId="0" fontId="19" fillId="34" borderId="24" xfId="0" applyFont="1" applyFill="1" applyBorder="1" applyAlignment="1">
      <alignment horizontal="right"/>
    </xf>
    <xf numFmtId="0" fontId="19" fillId="34" borderId="33" xfId="0" applyFont="1" applyFill="1" applyBorder="1" applyAlignment="1">
      <alignment horizontal="right"/>
    </xf>
    <xf numFmtId="0" fontId="19" fillId="34" borderId="34" xfId="0" applyFont="1" applyFill="1" applyBorder="1" applyAlignment="1">
      <alignment horizontal="right"/>
    </xf>
    <xf numFmtId="0" fontId="19" fillId="34" borderId="33" xfId="0" applyFont="1" applyFill="1" applyBorder="1" applyAlignment="1">
      <alignment horizontal="center"/>
    </xf>
    <xf numFmtId="0" fontId="19" fillId="34" borderId="34" xfId="0" applyFont="1" applyFill="1" applyBorder="1" applyAlignment="1">
      <alignment horizontal="center"/>
    </xf>
    <xf numFmtId="0" fontId="26" fillId="33" borderId="33" xfId="0" applyFont="1" applyFill="1" applyBorder="1" applyAlignment="1">
      <alignment horizontal="center"/>
    </xf>
    <xf numFmtId="0" fontId="26" fillId="33" borderId="35" xfId="0" applyFont="1" applyFill="1" applyBorder="1" applyAlignment="1">
      <alignment horizontal="center"/>
    </xf>
    <xf numFmtId="0" fontId="26" fillId="33" borderId="34" xfId="0" applyFont="1" applyFill="1" applyBorder="1" applyAlignment="1">
      <alignment horizontal="center"/>
    </xf>
    <xf numFmtId="0" fontId="31" fillId="34" borderId="33" xfId="0" applyFont="1" applyFill="1" applyBorder="1" applyAlignment="1">
      <alignment horizontal="left" vertical="center" wrapText="1"/>
    </xf>
    <xf numFmtId="0" fontId="31" fillId="34" borderId="34" xfId="0" applyFont="1" applyFill="1" applyBorder="1" applyAlignment="1">
      <alignment horizontal="left" vertical="center" wrapText="1"/>
    </xf>
    <xf numFmtId="0" fontId="26" fillId="35" borderId="24" xfId="0" applyFont="1" applyFill="1" applyBorder="1" applyAlignment="1">
      <alignment horizontal="center" vertical="center"/>
    </xf>
    <xf numFmtId="0" fontId="26" fillId="35" borderId="25" xfId="0" applyFont="1" applyFill="1" applyBorder="1" applyAlignment="1">
      <alignment horizontal="center"/>
    </xf>
    <xf numFmtId="0" fontId="26" fillId="35" borderId="26" xfId="0" applyFont="1" applyFill="1" applyBorder="1" applyAlignment="1">
      <alignment horizontal="center"/>
    </xf>
    <xf numFmtId="0" fontId="26" fillId="35" borderId="28" xfId="0" applyFont="1" applyFill="1" applyBorder="1" applyAlignment="1">
      <alignment horizontal="center"/>
    </xf>
    <xf numFmtId="0" fontId="26" fillId="35" borderId="0" xfId="0" applyFont="1" applyFill="1" applyAlignment="1">
      <alignment horizontal="center"/>
    </xf>
    <xf numFmtId="0" fontId="26" fillId="35" borderId="30" xfId="0" applyFont="1" applyFill="1" applyBorder="1" applyAlignment="1">
      <alignment horizontal="center"/>
    </xf>
    <xf numFmtId="0" fontId="26" fillId="35" borderId="31" xfId="0" applyFont="1" applyFill="1" applyBorder="1" applyAlignment="1">
      <alignment horizontal="center"/>
    </xf>
    <xf numFmtId="0" fontId="19" fillId="34" borderId="30" xfId="0" applyFont="1" applyFill="1" applyBorder="1" applyAlignment="1">
      <alignment horizontal="left" vertical="center" wrapText="1"/>
    </xf>
    <xf numFmtId="0" fontId="19" fillId="34" borderId="32" xfId="0" applyFont="1" applyFill="1" applyBorder="1" applyAlignment="1">
      <alignment horizontal="left" vertical="center" wrapText="1"/>
    </xf>
    <xf numFmtId="0" fontId="19" fillId="34" borderId="33" xfId="0" applyFont="1" applyFill="1" applyBorder="1" applyAlignment="1">
      <alignment horizontal="left" vertical="center" wrapText="1"/>
    </xf>
    <xf numFmtId="0" fontId="19" fillId="34" borderId="34" xfId="0" applyFont="1" applyFill="1" applyBorder="1" applyAlignment="1">
      <alignment horizontal="left" vertical="center" wrapText="1"/>
    </xf>
    <xf numFmtId="0" fontId="19" fillId="34" borderId="43" xfId="0" applyFont="1" applyFill="1" applyBorder="1" applyAlignment="1">
      <alignment horizontal="left" vertical="top" wrapText="1" indent="1"/>
    </xf>
    <xf numFmtId="0" fontId="19" fillId="34" borderId="44" xfId="0" applyFont="1" applyFill="1" applyBorder="1" applyAlignment="1">
      <alignment horizontal="left" vertical="top" wrapText="1" indent="1"/>
    </xf>
    <xf numFmtId="0" fontId="23" fillId="33" borderId="36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6" fillId="35" borderId="24" xfId="0" applyFont="1" applyFill="1" applyBorder="1" applyAlignment="1">
      <alignment horizontal="center"/>
    </xf>
    <xf numFmtId="0" fontId="0" fillId="0" borderId="24" xfId="0" quotePrefix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</cellXfs>
  <cellStyles count="73">
    <cellStyle name="=C:\WINNT\SYSTEM32\COMMAND.COM" xfId="46"/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1 2" xfId="58"/>
    <cellStyle name="60% - Énfasis2" xfId="28" builtinId="36" customBuiltin="1"/>
    <cellStyle name="60% - Énfasis2 2" xfId="59"/>
    <cellStyle name="60% - Énfasis3" xfId="32" builtinId="40" customBuiltin="1"/>
    <cellStyle name="60% - Énfasis3 2" xfId="60"/>
    <cellStyle name="60% - Énfasis4" xfId="36" builtinId="44" customBuiltin="1"/>
    <cellStyle name="60% - Énfasis4 2" xfId="61"/>
    <cellStyle name="60% - Énfasis5" xfId="40" builtinId="48" customBuiltin="1"/>
    <cellStyle name="60% - Énfasis5 2" xfId="62"/>
    <cellStyle name="60% - Énfasis6" xfId="44" builtinId="52" customBuiltin="1"/>
    <cellStyle name="60% - Énfasis6 2" xfId="63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3" builtinId="3"/>
    <cellStyle name="Millares 2" xfId="49"/>
    <cellStyle name="Millares 2 2" xfId="54"/>
    <cellStyle name="Millares 2 2 2" xfId="70"/>
    <cellStyle name="Millares 2 3" xfId="56"/>
    <cellStyle name="Millares 2 3 2" xfId="72"/>
    <cellStyle name="Millares 2 4" xfId="66"/>
    <cellStyle name="Millares 3" xfId="51"/>
    <cellStyle name="Millares 3 2" xfId="68"/>
    <cellStyle name="Millares 4" xfId="53"/>
    <cellStyle name="Millares 4 2" xfId="69"/>
    <cellStyle name="Millares 5" xfId="55"/>
    <cellStyle name="Millares 5 2" xfId="71"/>
    <cellStyle name="Millares 6" xfId="47"/>
    <cellStyle name="Millares 6 2" xfId="65"/>
    <cellStyle name="Millares 7" xfId="64"/>
    <cellStyle name="Moneda 2" xfId="50"/>
    <cellStyle name="Moneda 2 2" xfId="67"/>
    <cellStyle name="Neutral" xfId="11" builtinId="28" customBuiltin="1"/>
    <cellStyle name="Neutral 2" xfId="57"/>
    <cellStyle name="NivelFila_2" xfId="1" builtinId="1" iLevel="1"/>
    <cellStyle name="NivelFila_3" xfId="2" builtinId="1" iLevel="2"/>
    <cellStyle name="Normal" xfId="0" builtinId="0"/>
    <cellStyle name="Normal 2" xfId="45"/>
    <cellStyle name="Normal 2 2" xfId="52"/>
    <cellStyle name="Normal 9" xfId="48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630000"/>
      <color rgb="FF800000"/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showGridLines="0" workbookViewId="0">
      <selection activeCell="E32" sqref="E32"/>
    </sheetView>
  </sheetViews>
  <sheetFormatPr baseColWidth="10" defaultColWidth="11.42578125" defaultRowHeight="14.25" x14ac:dyDescent="0.2"/>
  <cols>
    <col min="1" max="1" width="45.7109375" style="3" bestFit="1" customWidth="1"/>
    <col min="2" max="2" width="15.28515625" style="3" bestFit="1" customWidth="1"/>
    <col min="3" max="3" width="19" style="3" bestFit="1" customWidth="1"/>
    <col min="4" max="6" width="15.28515625" style="3" bestFit="1" customWidth="1"/>
    <col min="7" max="7" width="13.85546875" style="3" bestFit="1" customWidth="1"/>
    <col min="8" max="8" width="11.42578125" style="3"/>
    <col min="9" max="9" width="12.42578125" style="3" bestFit="1" customWidth="1"/>
    <col min="10" max="16384" width="11.42578125" style="3"/>
  </cols>
  <sheetData>
    <row r="1" spans="1:7" x14ac:dyDescent="0.2">
      <c r="A1" s="2" t="s">
        <v>230</v>
      </c>
      <c r="B1" s="2"/>
      <c r="C1" s="2"/>
      <c r="D1" s="2"/>
      <c r="E1" s="2"/>
      <c r="F1" s="2"/>
      <c r="G1" s="2"/>
    </row>
    <row r="2" spans="1:7" x14ac:dyDescent="0.2">
      <c r="A2" s="2" t="s">
        <v>1</v>
      </c>
      <c r="B2" s="2"/>
      <c r="C2" s="2"/>
      <c r="D2" s="2"/>
      <c r="E2" s="2"/>
      <c r="F2" s="2"/>
      <c r="G2" s="2"/>
    </row>
    <row r="3" spans="1:7" x14ac:dyDescent="0.2">
      <c r="A3" s="2" t="s">
        <v>2</v>
      </c>
      <c r="B3" s="2"/>
      <c r="C3" s="2"/>
      <c r="D3" s="2"/>
      <c r="E3" s="2"/>
      <c r="F3" s="2"/>
      <c r="G3" s="2"/>
    </row>
    <row r="4" spans="1:7" x14ac:dyDescent="0.2">
      <c r="A4" s="2" t="s">
        <v>231</v>
      </c>
      <c r="B4" s="2"/>
      <c r="C4" s="2"/>
      <c r="D4" s="2"/>
      <c r="E4" s="2"/>
      <c r="F4" s="2"/>
      <c r="G4" s="2"/>
    </row>
    <row r="5" spans="1:7" ht="4.5" customHeight="1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" t="s">
        <v>3</v>
      </c>
      <c r="B6" s="137" t="s">
        <v>4</v>
      </c>
      <c r="C6" s="138"/>
      <c r="D6" s="138"/>
      <c r="E6" s="138"/>
      <c r="F6" s="139"/>
      <c r="G6" s="1" t="s">
        <v>5</v>
      </c>
    </row>
    <row r="7" spans="1:7" x14ac:dyDescent="0.2">
      <c r="A7" s="135"/>
      <c r="B7" s="1" t="s">
        <v>6</v>
      </c>
      <c r="C7" s="88" t="s">
        <v>7</v>
      </c>
      <c r="D7" s="1" t="s">
        <v>9</v>
      </c>
      <c r="E7" s="1" t="s">
        <v>10</v>
      </c>
      <c r="F7" s="1" t="s">
        <v>11</v>
      </c>
      <c r="G7" s="135"/>
    </row>
    <row r="8" spans="1:7" x14ac:dyDescent="0.2">
      <c r="A8" s="135"/>
      <c r="B8" s="136"/>
      <c r="C8" s="90" t="s">
        <v>8</v>
      </c>
      <c r="D8" s="136"/>
      <c r="E8" s="136"/>
      <c r="F8" s="136"/>
      <c r="G8" s="136"/>
    </row>
    <row r="9" spans="1:7" x14ac:dyDescent="0.2">
      <c r="A9" s="136"/>
      <c r="B9" s="11">
        <v>1</v>
      </c>
      <c r="C9" s="11">
        <v>2</v>
      </c>
      <c r="D9" s="11" t="s">
        <v>12</v>
      </c>
      <c r="E9" s="11">
        <v>4</v>
      </c>
      <c r="F9" s="11">
        <v>5</v>
      </c>
      <c r="G9" s="11" t="s">
        <v>13</v>
      </c>
    </row>
    <row r="10" spans="1:7" x14ac:dyDescent="0.2">
      <c r="A10" s="84" t="s">
        <v>14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</row>
    <row r="11" spans="1:7" x14ac:dyDescent="0.2">
      <c r="A11" s="84" t="s">
        <v>15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</row>
    <row r="12" spans="1:7" x14ac:dyDescent="0.2">
      <c r="A12" s="84" t="s">
        <v>16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</row>
    <row r="13" spans="1:7" x14ac:dyDescent="0.2">
      <c r="A13" s="84" t="s">
        <v>17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</row>
    <row r="14" spans="1:7" x14ac:dyDescent="0.2">
      <c r="A14" s="84" t="s">
        <v>18</v>
      </c>
      <c r="B14" s="86">
        <v>0</v>
      </c>
      <c r="C14" s="8">
        <v>1035595</v>
      </c>
      <c r="D14" s="8">
        <v>1035595</v>
      </c>
      <c r="E14" s="8">
        <v>1035595</v>
      </c>
      <c r="F14" s="8">
        <v>1035595</v>
      </c>
      <c r="G14" s="8">
        <v>1035595</v>
      </c>
    </row>
    <row r="15" spans="1:7" x14ac:dyDescent="0.2">
      <c r="A15" s="84" t="s">
        <v>19</v>
      </c>
      <c r="B15" s="8">
        <v>0</v>
      </c>
      <c r="C15" s="8">
        <v>0</v>
      </c>
      <c r="D15" s="8">
        <f>+B15+C15</f>
        <v>0</v>
      </c>
      <c r="E15" s="8">
        <f t="shared" ref="E15:F15" si="0">+D15</f>
        <v>0</v>
      </c>
      <c r="F15" s="8">
        <f t="shared" si="0"/>
        <v>0</v>
      </c>
      <c r="G15" s="8">
        <f>+F15-B15</f>
        <v>0</v>
      </c>
    </row>
    <row r="16" spans="1:7" ht="22.5" x14ac:dyDescent="0.2">
      <c r="A16" s="84" t="s">
        <v>20</v>
      </c>
      <c r="B16" s="8">
        <v>3000000</v>
      </c>
      <c r="C16" s="8">
        <v>490252</v>
      </c>
      <c r="D16" s="8">
        <v>3490252</v>
      </c>
      <c r="E16" s="8">
        <v>1240252</v>
      </c>
      <c r="F16" s="8">
        <v>1240252</v>
      </c>
      <c r="G16" s="8">
        <v>-1759748</v>
      </c>
    </row>
    <row r="17" spans="1:9" ht="33.75" x14ac:dyDescent="0.2">
      <c r="A17" s="84" t="s">
        <v>21</v>
      </c>
      <c r="B17" s="8">
        <v>2781591617</v>
      </c>
      <c r="C17" s="8">
        <v>239055005</v>
      </c>
      <c r="D17" s="8">
        <v>3020646622</v>
      </c>
      <c r="E17" s="8">
        <v>1008758516</v>
      </c>
      <c r="F17" s="8">
        <v>987714541</v>
      </c>
      <c r="G17" s="8">
        <v>-1793877075</v>
      </c>
      <c r="I17" s="15"/>
    </row>
    <row r="18" spans="1:9" ht="22.5" x14ac:dyDescent="0.2">
      <c r="A18" s="84" t="s">
        <v>22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</row>
    <row r="19" spans="1:9" x14ac:dyDescent="0.2">
      <c r="A19" s="84" t="s">
        <v>23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</row>
    <row r="20" spans="1:9" x14ac:dyDescent="0.2">
      <c r="A20" s="82" t="s">
        <v>24</v>
      </c>
      <c r="B20" s="12">
        <f t="shared" ref="B20:G20" si="1">SUM(B10:B19)</f>
        <v>2784591617</v>
      </c>
      <c r="C20" s="12">
        <f t="shared" si="1"/>
        <v>240580852</v>
      </c>
      <c r="D20" s="12">
        <f t="shared" si="1"/>
        <v>3025172469</v>
      </c>
      <c r="E20" s="12">
        <f t="shared" si="1"/>
        <v>1011034363</v>
      </c>
      <c r="F20" s="12">
        <f t="shared" si="1"/>
        <v>989990388</v>
      </c>
      <c r="G20" s="141">
        <f t="shared" si="1"/>
        <v>-1794601228</v>
      </c>
    </row>
    <row r="21" spans="1:9" x14ac:dyDescent="0.2">
      <c r="A21" s="143"/>
      <c r="B21" s="144"/>
      <c r="C21" s="144"/>
      <c r="D21" s="145"/>
      <c r="E21" s="143" t="s">
        <v>25</v>
      </c>
      <c r="F21" s="145"/>
      <c r="G21" s="142"/>
    </row>
    <row r="22" spans="1:9" ht="4.5" customHeight="1" x14ac:dyDescent="0.2">
      <c r="A22" s="105"/>
      <c r="B22" s="103"/>
      <c r="C22" s="103"/>
      <c r="D22" s="103"/>
      <c r="E22" s="103"/>
      <c r="F22" s="103"/>
      <c r="G22" s="103"/>
    </row>
    <row r="23" spans="1:9" x14ac:dyDescent="0.2">
      <c r="A23" s="2" t="s">
        <v>0</v>
      </c>
      <c r="B23" s="2"/>
      <c r="C23" s="2"/>
      <c r="D23" s="2"/>
      <c r="E23" s="2"/>
      <c r="F23" s="2"/>
      <c r="G23" s="2"/>
    </row>
    <row r="24" spans="1:9" x14ac:dyDescent="0.2">
      <c r="A24" s="2" t="s">
        <v>1</v>
      </c>
      <c r="B24" s="2"/>
      <c r="C24" s="2"/>
      <c r="D24" s="2"/>
      <c r="E24" s="2"/>
      <c r="F24" s="2"/>
      <c r="G24" s="2"/>
    </row>
    <row r="25" spans="1:9" x14ac:dyDescent="0.2">
      <c r="A25" s="2" t="s">
        <v>2</v>
      </c>
      <c r="B25" s="2"/>
      <c r="C25" s="2"/>
      <c r="D25" s="2"/>
      <c r="E25" s="2"/>
      <c r="F25" s="2"/>
      <c r="G25" s="2"/>
    </row>
    <row r="26" spans="1:9" x14ac:dyDescent="0.2">
      <c r="A26" s="2" t="str">
        <f>+A4</f>
        <v>DEL 01 DE ENERO DE 2022 AL 31 DE MARZO DE 2022</v>
      </c>
      <c r="B26" s="2"/>
      <c r="C26" s="2"/>
      <c r="D26" s="2"/>
      <c r="E26" s="2"/>
      <c r="F26" s="2"/>
      <c r="G26" s="2"/>
    </row>
    <row r="27" spans="1:9" ht="4.5" customHeight="1" x14ac:dyDescent="0.2">
      <c r="A27" s="103"/>
      <c r="B27" s="103"/>
      <c r="C27" s="103"/>
      <c r="D27" s="103"/>
      <c r="E27" s="103"/>
      <c r="F27" s="103"/>
      <c r="G27" s="103"/>
    </row>
    <row r="28" spans="1:9" x14ac:dyDescent="0.2">
      <c r="A28" s="88" t="s">
        <v>2</v>
      </c>
      <c r="B28" s="137" t="s">
        <v>4</v>
      </c>
      <c r="C28" s="138"/>
      <c r="D28" s="138"/>
      <c r="E28" s="138"/>
      <c r="F28" s="139"/>
      <c r="G28" s="1" t="s">
        <v>5</v>
      </c>
    </row>
    <row r="29" spans="1:9" x14ac:dyDescent="0.2">
      <c r="A29" s="89" t="s">
        <v>26</v>
      </c>
      <c r="B29" s="1" t="s">
        <v>6</v>
      </c>
      <c r="C29" s="88" t="s">
        <v>7</v>
      </c>
      <c r="D29" s="1" t="s">
        <v>9</v>
      </c>
      <c r="E29" s="1" t="s">
        <v>10</v>
      </c>
      <c r="F29" s="1" t="s">
        <v>11</v>
      </c>
      <c r="G29" s="135"/>
    </row>
    <row r="30" spans="1:9" x14ac:dyDescent="0.2">
      <c r="A30" s="89"/>
      <c r="B30" s="136"/>
      <c r="C30" s="90" t="s">
        <v>8</v>
      </c>
      <c r="D30" s="136"/>
      <c r="E30" s="136"/>
      <c r="F30" s="136"/>
      <c r="G30" s="136"/>
    </row>
    <row r="31" spans="1:9" x14ac:dyDescent="0.2">
      <c r="A31" s="90"/>
      <c r="B31" s="11">
        <v>1</v>
      </c>
      <c r="C31" s="11">
        <v>2</v>
      </c>
      <c r="D31" s="11" t="s">
        <v>12</v>
      </c>
      <c r="E31" s="11">
        <v>4</v>
      </c>
      <c r="F31" s="11">
        <v>5</v>
      </c>
      <c r="G31" s="11" t="s">
        <v>13</v>
      </c>
    </row>
    <row r="32" spans="1:9" ht="22.5" x14ac:dyDescent="0.2">
      <c r="A32" s="13" t="s">
        <v>27</v>
      </c>
      <c r="B32" s="14">
        <f t="shared" ref="B32:G32" si="2">SUM(B33:B39)</f>
        <v>0</v>
      </c>
      <c r="C32" s="14">
        <f t="shared" si="2"/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</row>
    <row r="33" spans="1:9" x14ac:dyDescent="0.2">
      <c r="A33" s="84" t="s">
        <v>28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9" x14ac:dyDescent="0.2">
      <c r="A34" s="84" t="s">
        <v>29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9" x14ac:dyDescent="0.2">
      <c r="A35" s="84" t="s">
        <v>30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9" x14ac:dyDescent="0.2">
      <c r="A36" s="84" t="s">
        <v>31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9" x14ac:dyDescent="0.2">
      <c r="A37" s="84" t="s">
        <v>32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9" x14ac:dyDescent="0.2">
      <c r="A38" s="84" t="s">
        <v>33</v>
      </c>
      <c r="B38" s="8">
        <v>0</v>
      </c>
      <c r="C38" s="8">
        <v>0</v>
      </c>
      <c r="D38" s="8">
        <f>+B38+C38</f>
        <v>0</v>
      </c>
      <c r="E38" s="8">
        <f>+D38</f>
        <v>0</v>
      </c>
      <c r="F38" s="8">
        <f>+E38</f>
        <v>0</v>
      </c>
      <c r="G38" s="8">
        <f>+F38-B38</f>
        <v>0</v>
      </c>
    </row>
    <row r="39" spans="1:9" ht="33.75" x14ac:dyDescent="0.2">
      <c r="A39" s="84" t="s">
        <v>34</v>
      </c>
      <c r="B39" s="8">
        <v>0</v>
      </c>
      <c r="C39" s="8">
        <v>0</v>
      </c>
      <c r="D39" s="8">
        <f>+B39+C39</f>
        <v>0</v>
      </c>
      <c r="E39" s="8">
        <v>0</v>
      </c>
      <c r="F39" s="8">
        <v>0</v>
      </c>
      <c r="G39" s="8">
        <f t="shared" ref="G39:G46" si="3">+F39-B39</f>
        <v>0</v>
      </c>
    </row>
    <row r="40" spans="1:9" ht="45" x14ac:dyDescent="0.2">
      <c r="A40" s="13" t="s">
        <v>35</v>
      </c>
      <c r="B40" s="14">
        <f>SUM(B41:B44)</f>
        <v>2784591617</v>
      </c>
      <c r="C40" s="14">
        <f t="shared" ref="C40:G40" si="4">SUM(C41:C44)</f>
        <v>240580852</v>
      </c>
      <c r="D40" s="14">
        <f t="shared" si="4"/>
        <v>3025172469</v>
      </c>
      <c r="E40" s="14">
        <f t="shared" si="4"/>
        <v>1011034363</v>
      </c>
      <c r="F40" s="14">
        <f t="shared" si="4"/>
        <v>989990388</v>
      </c>
      <c r="G40" s="14">
        <f t="shared" si="4"/>
        <v>-1794601228</v>
      </c>
    </row>
    <row r="41" spans="1:9" x14ac:dyDescent="0.2">
      <c r="A41" s="84" t="s">
        <v>29</v>
      </c>
      <c r="B41" s="8">
        <v>0</v>
      </c>
      <c r="C41" s="86">
        <v>0</v>
      </c>
      <c r="D41" s="8">
        <v>0</v>
      </c>
      <c r="E41" s="8">
        <v>0</v>
      </c>
      <c r="F41" s="8">
        <v>0</v>
      </c>
      <c r="G41" s="8">
        <f t="shared" si="3"/>
        <v>0</v>
      </c>
    </row>
    <row r="42" spans="1:9" x14ac:dyDescent="0.2">
      <c r="A42" s="84" t="s">
        <v>32</v>
      </c>
      <c r="B42" s="8">
        <f>+B14</f>
        <v>0</v>
      </c>
      <c r="C42" s="8">
        <f t="shared" ref="C42:G42" si="5">+C14</f>
        <v>1035595</v>
      </c>
      <c r="D42" s="8">
        <f t="shared" si="5"/>
        <v>1035595</v>
      </c>
      <c r="E42" s="8">
        <f t="shared" si="5"/>
        <v>1035595</v>
      </c>
      <c r="F42" s="8">
        <f t="shared" si="5"/>
        <v>1035595</v>
      </c>
      <c r="G42" s="8">
        <f t="shared" si="5"/>
        <v>1035595</v>
      </c>
    </row>
    <row r="43" spans="1:9" ht="22.5" x14ac:dyDescent="0.2">
      <c r="A43" s="84" t="s">
        <v>36</v>
      </c>
      <c r="B43" s="8">
        <f>+B16</f>
        <v>3000000</v>
      </c>
      <c r="C43" s="8">
        <f t="shared" ref="C43:G43" si="6">+C16</f>
        <v>490252</v>
      </c>
      <c r="D43" s="8">
        <f t="shared" si="6"/>
        <v>3490252</v>
      </c>
      <c r="E43" s="8">
        <f t="shared" si="6"/>
        <v>1240252</v>
      </c>
      <c r="F43" s="8">
        <f t="shared" si="6"/>
        <v>1240252</v>
      </c>
      <c r="G43" s="8">
        <f t="shared" si="6"/>
        <v>-1759748</v>
      </c>
    </row>
    <row r="44" spans="1:9" ht="22.5" x14ac:dyDescent="0.2">
      <c r="A44" s="84" t="s">
        <v>37</v>
      </c>
      <c r="B44" s="87">
        <f>+B17</f>
        <v>2781591617</v>
      </c>
      <c r="C44" s="87">
        <f t="shared" ref="C44:G44" si="7">+C17</f>
        <v>239055005</v>
      </c>
      <c r="D44" s="87">
        <f t="shared" si="7"/>
        <v>3020646622</v>
      </c>
      <c r="E44" s="87">
        <f t="shared" si="7"/>
        <v>1008758516</v>
      </c>
      <c r="F44" s="87">
        <f t="shared" si="7"/>
        <v>987714541</v>
      </c>
      <c r="G44" s="87">
        <f t="shared" si="7"/>
        <v>-1793877075</v>
      </c>
    </row>
    <row r="45" spans="1:9" x14ac:dyDescent="0.2">
      <c r="A45" s="13" t="s">
        <v>38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3"/>
        <v>0</v>
      </c>
    </row>
    <row r="46" spans="1:9" x14ac:dyDescent="0.2">
      <c r="A46" s="84" t="s">
        <v>39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f t="shared" si="3"/>
        <v>0</v>
      </c>
    </row>
    <row r="47" spans="1:9" x14ac:dyDescent="0.2">
      <c r="A47" s="82" t="s">
        <v>24</v>
      </c>
      <c r="B47" s="12">
        <f t="shared" ref="B47:G47" si="8">+B32+B40+B45</f>
        <v>2784591617</v>
      </c>
      <c r="C47" s="12">
        <f t="shared" si="8"/>
        <v>240580852</v>
      </c>
      <c r="D47" s="12">
        <f t="shared" si="8"/>
        <v>3025172469</v>
      </c>
      <c r="E47" s="12">
        <f t="shared" si="8"/>
        <v>1011034363</v>
      </c>
      <c r="F47" s="12">
        <f t="shared" si="8"/>
        <v>989990388</v>
      </c>
      <c r="G47" s="141">
        <f t="shared" si="8"/>
        <v>-1794601228</v>
      </c>
      <c r="I47" s="15"/>
    </row>
    <row r="48" spans="1:9" x14ac:dyDescent="0.2">
      <c r="A48" s="143"/>
      <c r="B48" s="144"/>
      <c r="C48" s="144"/>
      <c r="D48" s="145"/>
      <c r="E48" s="143" t="s">
        <v>25</v>
      </c>
      <c r="F48" s="145"/>
      <c r="G48" s="142"/>
    </row>
    <row r="49" spans="1:7" x14ac:dyDescent="0.2">
      <c r="A49" s="7"/>
    </row>
    <row r="50" spans="1:7" x14ac:dyDescent="0.2">
      <c r="A50" s="79" t="s">
        <v>229</v>
      </c>
      <c r="B50" s="102">
        <v>2784591617</v>
      </c>
      <c r="C50" s="102">
        <v>240580852.31</v>
      </c>
      <c r="D50" s="102">
        <v>3025172469.3099999</v>
      </c>
      <c r="E50" s="102">
        <v>1011034363.8099999</v>
      </c>
      <c r="F50" s="102">
        <v>989990388.80999994</v>
      </c>
      <c r="G50" s="102">
        <v>-1794601228.1900001</v>
      </c>
    </row>
    <row r="51" spans="1:7" x14ac:dyDescent="0.2">
      <c r="B51" s="78">
        <f>+B50-B47</f>
        <v>0</v>
      </c>
      <c r="C51" s="78">
        <f t="shared" ref="C51:F51" si="9">+C50-C47</f>
        <v>0.31000000238418579</v>
      </c>
      <c r="D51" s="78">
        <f t="shared" si="9"/>
        <v>0.30999994277954102</v>
      </c>
      <c r="E51" s="78">
        <f t="shared" si="9"/>
        <v>0.80999994277954102</v>
      </c>
      <c r="F51" s="78">
        <f t="shared" si="9"/>
        <v>0.80999994277954102</v>
      </c>
    </row>
  </sheetData>
  <mergeCells count="28">
    <mergeCell ref="A25:G25"/>
    <mergeCell ref="A26:G26"/>
    <mergeCell ref="G47:G48"/>
    <mergeCell ref="A48:D48"/>
    <mergeCell ref="E48:F48"/>
    <mergeCell ref="B28:F28"/>
    <mergeCell ref="G28:G30"/>
    <mergeCell ref="B29:B30"/>
    <mergeCell ref="D29:D30"/>
    <mergeCell ref="E29:E30"/>
    <mergeCell ref="F29:F30"/>
    <mergeCell ref="A23:G23"/>
    <mergeCell ref="A24:G24"/>
    <mergeCell ref="F7:F8"/>
    <mergeCell ref="G20:G21"/>
    <mergeCell ref="A21:D21"/>
    <mergeCell ref="E21:F21"/>
    <mergeCell ref="A1:G1"/>
    <mergeCell ref="A2:G2"/>
    <mergeCell ref="A3:G3"/>
    <mergeCell ref="A4:G4"/>
    <mergeCell ref="A6:A9"/>
    <mergeCell ref="B6:F6"/>
    <mergeCell ref="G6:G8"/>
    <mergeCell ref="B7:B8"/>
    <mergeCell ref="D7:D8"/>
    <mergeCell ref="E7:E8"/>
    <mergeCell ref="A5:G5"/>
  </mergeCells>
  <pageMargins left="0.75" right="0.75" top="1" bottom="1" header="0.5" footer="0.5"/>
  <pageSetup paperSize="9" orientation="portrait" r:id="rId1"/>
  <ignoredErrors>
    <ignoredError sqref="B20 B4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"/>
  <sheetViews>
    <sheetView tabSelected="1" workbookViewId="0">
      <selection activeCell="A21" sqref="A21"/>
    </sheetView>
  </sheetViews>
  <sheetFormatPr baseColWidth="10" defaultRowHeight="15" x14ac:dyDescent="0.25"/>
  <cols>
    <col min="1" max="1" width="27.7109375" customWidth="1"/>
    <col min="4" max="4" width="28" customWidth="1"/>
    <col min="5" max="5" width="14.140625" bestFit="1" customWidth="1"/>
  </cols>
  <sheetData>
    <row r="1" spans="1:5" x14ac:dyDescent="0.25">
      <c r="A1" s="200" t="s">
        <v>233</v>
      </c>
      <c r="B1" s="201"/>
      <c r="C1" s="201"/>
      <c r="D1" s="201"/>
      <c r="E1" s="201"/>
    </row>
    <row r="2" spans="1:5" x14ac:dyDescent="0.25">
      <c r="A2" s="202" t="s">
        <v>234</v>
      </c>
      <c r="B2" s="203"/>
      <c r="C2" s="203"/>
      <c r="D2" s="203"/>
      <c r="E2" s="203"/>
    </row>
    <row r="3" spans="1:5" x14ac:dyDescent="0.25">
      <c r="A3" s="204" t="str">
        <f>+PROG!A5</f>
        <v>DEL 01 DE ENERO DE 2022 AL 31 DE MARZO DE 2022</v>
      </c>
      <c r="B3" s="205"/>
      <c r="C3" s="205"/>
      <c r="D3" s="205"/>
      <c r="E3" s="205"/>
    </row>
    <row r="5" spans="1:5" x14ac:dyDescent="0.25">
      <c r="A5" s="76" t="s">
        <v>236</v>
      </c>
      <c r="B5" s="76" t="s">
        <v>228</v>
      </c>
      <c r="C5" s="215" t="s">
        <v>226</v>
      </c>
      <c r="D5" s="215"/>
      <c r="E5" s="76" t="s">
        <v>227</v>
      </c>
    </row>
    <row r="6" spans="1:5" s="81" customFormat="1" ht="15" customHeight="1" x14ac:dyDescent="0.25">
      <c r="A6" s="216" t="s">
        <v>235</v>
      </c>
      <c r="B6" s="216" t="s">
        <v>235</v>
      </c>
      <c r="C6" s="218" t="s">
        <v>235</v>
      </c>
      <c r="D6" s="218"/>
      <c r="E6" s="216" t="s">
        <v>235</v>
      </c>
    </row>
    <row r="7" spans="1:5" s="81" customFormat="1" x14ac:dyDescent="0.25">
      <c r="A7" s="217"/>
      <c r="B7" s="217"/>
      <c r="C7" s="218"/>
      <c r="D7" s="218"/>
      <c r="E7" s="217"/>
    </row>
    <row r="8" spans="1:5" s="81" customFormat="1" x14ac:dyDescent="0.25">
      <c r="A8" s="217"/>
      <c r="B8" s="217"/>
      <c r="C8" s="218"/>
      <c r="D8" s="218"/>
      <c r="E8" s="217"/>
    </row>
    <row r="9" spans="1:5" s="81" customFormat="1" x14ac:dyDescent="0.25">
      <c r="A9" s="217"/>
      <c r="B9" s="217"/>
      <c r="C9" s="218"/>
      <c r="D9" s="218"/>
      <c r="E9" s="217"/>
    </row>
  </sheetData>
  <mergeCells count="8">
    <mergeCell ref="A1:E1"/>
    <mergeCell ref="A2:E2"/>
    <mergeCell ref="A3:E3"/>
    <mergeCell ref="C5:D5"/>
    <mergeCell ref="A6:A9"/>
    <mergeCell ref="B6:B9"/>
    <mergeCell ref="C6:D9"/>
    <mergeCell ref="E6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2"/>
  <sheetViews>
    <sheetView showGridLines="0" workbookViewId="0">
      <selection activeCell="A14" sqref="A14"/>
    </sheetView>
  </sheetViews>
  <sheetFormatPr baseColWidth="10" defaultColWidth="11.42578125" defaultRowHeight="14.25" x14ac:dyDescent="0.25"/>
  <cols>
    <col min="1" max="1" width="45.7109375" style="100" bestFit="1" customWidth="1"/>
    <col min="2" max="3" width="13" style="100" bestFit="1" customWidth="1"/>
    <col min="4" max="4" width="14.140625" style="100" bestFit="1" customWidth="1"/>
    <col min="5" max="5" width="14.28515625" style="100" bestFit="1" customWidth="1"/>
    <col min="6" max="6" width="13.28515625" style="100" bestFit="1" customWidth="1"/>
    <col min="7" max="7" width="13" style="100" bestFit="1" customWidth="1"/>
    <col min="8" max="16384" width="11.42578125" style="100"/>
  </cols>
  <sheetData>
    <row r="1" spans="1:8" x14ac:dyDescent="0.25">
      <c r="A1" s="147" t="str">
        <f>+EAI!A1</f>
        <v>CUENTA PUBLICA 2022</v>
      </c>
      <c r="B1" s="148"/>
      <c r="C1" s="148"/>
      <c r="D1" s="148"/>
      <c r="E1" s="148"/>
      <c r="F1" s="148"/>
      <c r="G1" s="148"/>
    </row>
    <row r="2" spans="1:8" x14ac:dyDescent="0.25">
      <c r="A2" s="148" t="s">
        <v>1</v>
      </c>
      <c r="B2" s="148"/>
      <c r="C2" s="148"/>
      <c r="D2" s="148"/>
      <c r="E2" s="148"/>
      <c r="F2" s="148"/>
      <c r="G2" s="148"/>
    </row>
    <row r="3" spans="1:8" x14ac:dyDescent="0.25">
      <c r="A3" s="148" t="s">
        <v>40</v>
      </c>
      <c r="B3" s="148"/>
      <c r="C3" s="148"/>
      <c r="D3" s="148"/>
      <c r="E3" s="148"/>
      <c r="F3" s="148"/>
      <c r="G3" s="148"/>
    </row>
    <row r="4" spans="1:8" x14ac:dyDescent="0.25">
      <c r="A4" s="148" t="s">
        <v>41</v>
      </c>
      <c r="B4" s="148"/>
      <c r="C4" s="148"/>
      <c r="D4" s="148"/>
      <c r="E4" s="148"/>
      <c r="F4" s="148"/>
      <c r="G4" s="148"/>
    </row>
    <row r="5" spans="1:8" x14ac:dyDescent="0.25">
      <c r="A5" s="147" t="str">
        <f>+EAI!A4</f>
        <v>DEL 01 DE ENERO DE 2022 AL 31 DE MARZO DE 2022</v>
      </c>
      <c r="B5" s="148"/>
      <c r="C5" s="148"/>
      <c r="D5" s="148"/>
      <c r="E5" s="148"/>
      <c r="F5" s="148"/>
      <c r="G5" s="148"/>
    </row>
    <row r="6" spans="1:8" x14ac:dyDescent="0.25">
      <c r="A6" s="146"/>
      <c r="B6" s="146"/>
      <c r="C6" s="146"/>
      <c r="D6" s="146"/>
      <c r="E6" s="146"/>
      <c r="F6" s="146"/>
      <c r="G6" s="146"/>
    </row>
    <row r="7" spans="1:8" ht="20.100000000000001" customHeight="1" x14ac:dyDescent="0.25">
      <c r="A7" s="1" t="s">
        <v>42</v>
      </c>
      <c r="B7" s="137" t="s">
        <v>43</v>
      </c>
      <c r="C7" s="138"/>
      <c r="D7" s="138"/>
      <c r="E7" s="138"/>
      <c r="F7" s="139"/>
      <c r="G7" s="1" t="s">
        <v>44</v>
      </c>
    </row>
    <row r="8" spans="1:8" ht="15" customHeight="1" x14ac:dyDescent="0.25">
      <c r="A8" s="135"/>
      <c r="B8" s="1" t="s">
        <v>45</v>
      </c>
      <c r="C8" s="88" t="s">
        <v>46</v>
      </c>
      <c r="D8" s="1" t="s">
        <v>9</v>
      </c>
      <c r="E8" s="1" t="s">
        <v>10</v>
      </c>
      <c r="F8" s="1" t="s">
        <v>47</v>
      </c>
      <c r="G8" s="135"/>
    </row>
    <row r="9" spans="1:8" ht="15" customHeight="1" x14ac:dyDescent="0.25">
      <c r="A9" s="135"/>
      <c r="B9" s="136"/>
      <c r="C9" s="90" t="s">
        <v>48</v>
      </c>
      <c r="D9" s="136"/>
      <c r="E9" s="136"/>
      <c r="F9" s="136"/>
      <c r="G9" s="136"/>
    </row>
    <row r="10" spans="1:8" ht="20.100000000000001" customHeight="1" x14ac:dyDescent="0.25">
      <c r="A10" s="136"/>
      <c r="B10" s="11">
        <v>1</v>
      </c>
      <c r="C10" s="11">
        <v>2</v>
      </c>
      <c r="D10" s="11" t="s">
        <v>12</v>
      </c>
      <c r="E10" s="11">
        <v>4</v>
      </c>
      <c r="F10" s="11">
        <v>5</v>
      </c>
      <c r="G10" s="11" t="s">
        <v>49</v>
      </c>
    </row>
    <row r="11" spans="1:8" x14ac:dyDescent="0.25">
      <c r="A11" s="91" t="s">
        <v>50</v>
      </c>
      <c r="B11" s="95">
        <v>35520314</v>
      </c>
      <c r="C11" s="95">
        <v>5423713</v>
      </c>
      <c r="D11" s="95">
        <v>40944027</v>
      </c>
      <c r="E11" s="95">
        <v>11527835</v>
      </c>
      <c r="F11" s="95">
        <v>11527835</v>
      </c>
      <c r="G11" s="95">
        <v>29416191</v>
      </c>
      <c r="H11" s="92"/>
    </row>
    <row r="12" spans="1:8" x14ac:dyDescent="0.25">
      <c r="A12" s="91" t="s">
        <v>51</v>
      </c>
      <c r="B12" s="95">
        <v>70988694</v>
      </c>
      <c r="C12" s="95">
        <v>329506</v>
      </c>
      <c r="D12" s="95">
        <v>71318200</v>
      </c>
      <c r="E12" s="95">
        <v>14750054</v>
      </c>
      <c r="F12" s="95">
        <v>14750054</v>
      </c>
      <c r="G12" s="95">
        <v>56568146</v>
      </c>
    </row>
    <row r="13" spans="1:8" x14ac:dyDescent="0.25">
      <c r="A13" s="91" t="s">
        <v>52</v>
      </c>
      <c r="B13" s="95">
        <v>1741707028</v>
      </c>
      <c r="C13" s="95">
        <v>110835543</v>
      </c>
      <c r="D13" s="95">
        <v>1852542571</v>
      </c>
      <c r="E13" s="95">
        <v>347224611</v>
      </c>
      <c r="F13" s="95">
        <v>347215706</v>
      </c>
      <c r="G13" s="95">
        <v>1505317959</v>
      </c>
    </row>
    <row r="14" spans="1:8" x14ac:dyDescent="0.25">
      <c r="A14" s="91" t="s">
        <v>53</v>
      </c>
      <c r="B14" s="95">
        <v>742500044</v>
      </c>
      <c r="C14" s="95">
        <v>120089292</v>
      </c>
      <c r="D14" s="95">
        <v>862589336</v>
      </c>
      <c r="E14" s="95">
        <v>151214193</v>
      </c>
      <c r="F14" s="95">
        <v>151188503</v>
      </c>
      <c r="G14" s="95">
        <v>711375144</v>
      </c>
    </row>
    <row r="15" spans="1:8" x14ac:dyDescent="0.25">
      <c r="A15" s="91" t="s">
        <v>54</v>
      </c>
      <c r="B15" s="95">
        <v>29732169</v>
      </c>
      <c r="C15" s="95">
        <v>2894636</v>
      </c>
      <c r="D15" s="95">
        <v>32626805</v>
      </c>
      <c r="E15" s="95">
        <v>6524185</v>
      </c>
      <c r="F15" s="95">
        <v>6523025</v>
      </c>
      <c r="G15" s="95">
        <v>26102620</v>
      </c>
    </row>
    <row r="16" spans="1:8" ht="22.5" x14ac:dyDescent="0.25">
      <c r="A16" s="91" t="s">
        <v>55</v>
      </c>
      <c r="B16" s="95">
        <v>164143368</v>
      </c>
      <c r="C16" s="95">
        <v>1008162</v>
      </c>
      <c r="D16" s="95">
        <v>165151530</v>
      </c>
      <c r="E16" s="95">
        <v>13281516</v>
      </c>
      <c r="F16" s="95">
        <v>13278888</v>
      </c>
      <c r="G16" s="95">
        <v>151870014</v>
      </c>
    </row>
    <row r="17" spans="1:7" ht="20.100000000000001" customHeight="1" x14ac:dyDescent="0.25">
      <c r="A17" s="97" t="s">
        <v>56</v>
      </c>
      <c r="B17" s="93">
        <f>SUM(B11:B16)</f>
        <v>2784591617</v>
      </c>
      <c r="C17" s="93">
        <f t="shared" ref="C17:G17" si="0">SUM(C11:C16)</f>
        <v>240580852</v>
      </c>
      <c r="D17" s="93">
        <f t="shared" si="0"/>
        <v>3025172469</v>
      </c>
      <c r="E17" s="93">
        <f t="shared" si="0"/>
        <v>544522394</v>
      </c>
      <c r="F17" s="93">
        <f t="shared" si="0"/>
        <v>544484011</v>
      </c>
      <c r="G17" s="93">
        <f t="shared" si="0"/>
        <v>2480650074</v>
      </c>
    </row>
    <row r="19" spans="1:7" x14ac:dyDescent="0.25">
      <c r="A19" s="101" t="s">
        <v>229</v>
      </c>
      <c r="B19" s="83">
        <v>2784591617</v>
      </c>
      <c r="C19" s="83">
        <v>240580852.31</v>
      </c>
      <c r="D19" s="83">
        <v>3025172469.3099999</v>
      </c>
      <c r="E19" s="83">
        <v>544522394.42999995</v>
      </c>
      <c r="F19" s="83">
        <v>544484011.44000006</v>
      </c>
      <c r="G19" s="83">
        <v>2480650074.8800001</v>
      </c>
    </row>
    <row r="20" spans="1:7" x14ac:dyDescent="0.25">
      <c r="B20" s="98">
        <f t="shared" ref="B20:G20" si="1">+B19-B17</f>
        <v>0</v>
      </c>
      <c r="C20" s="98">
        <f t="shared" si="1"/>
        <v>0.31000000238418579</v>
      </c>
      <c r="D20" s="98">
        <f t="shared" si="1"/>
        <v>0.30999994277954102</v>
      </c>
      <c r="E20" s="98">
        <f t="shared" si="1"/>
        <v>0.4299999475479126</v>
      </c>
      <c r="F20" s="98">
        <f t="shared" si="1"/>
        <v>0.44000005722045898</v>
      </c>
      <c r="G20" s="98">
        <f t="shared" si="1"/>
        <v>0.88000011444091797</v>
      </c>
    </row>
    <row r="21" spans="1:7" x14ac:dyDescent="0.25">
      <c r="E21" s="96"/>
      <c r="F21" s="96"/>
    </row>
    <row r="22" spans="1:7" x14ac:dyDescent="0.25">
      <c r="C22" s="92">
        <f>+C17-EAI!C47</f>
        <v>0</v>
      </c>
      <c r="D22" s="92">
        <f>+D17-EAI!D47</f>
        <v>0</v>
      </c>
    </row>
  </sheetData>
  <mergeCells count="13">
    <mergeCell ref="A7:A10"/>
    <mergeCell ref="B7:F7"/>
    <mergeCell ref="G7:G9"/>
    <mergeCell ref="B8:B9"/>
    <mergeCell ref="D8:D9"/>
    <mergeCell ref="E8:E9"/>
    <mergeCell ref="F8:F9"/>
    <mergeCell ref="A6:G6"/>
    <mergeCell ref="A1:G1"/>
    <mergeCell ref="A2:G2"/>
    <mergeCell ref="A3:G3"/>
    <mergeCell ref="A4:G4"/>
    <mergeCell ref="A5:G5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B1:I95"/>
  <sheetViews>
    <sheetView showGridLines="0" zoomScale="115" zoomScaleNormal="115" workbookViewId="0">
      <selection activeCell="B1" sqref="B1:I88"/>
    </sheetView>
  </sheetViews>
  <sheetFormatPr baseColWidth="10" defaultColWidth="11.42578125" defaultRowHeight="11.25" outlineLevelRow="1" x14ac:dyDescent="0.2"/>
  <cols>
    <col min="1" max="1" width="2.28515625" style="105" customWidth="1"/>
    <col min="2" max="2" width="7.28515625" style="123" customWidth="1"/>
    <col min="3" max="3" width="39.28515625" style="105" customWidth="1"/>
    <col min="4" max="6" width="17.42578125" style="105" customWidth="1"/>
    <col min="7" max="8" width="14.85546875" style="105" bestFit="1" customWidth="1"/>
    <col min="9" max="9" width="14.42578125" style="105" bestFit="1" customWidth="1"/>
    <col min="10" max="16384" width="11.42578125" style="105"/>
  </cols>
  <sheetData>
    <row r="1" spans="2:9" x14ac:dyDescent="0.2">
      <c r="B1" s="152" t="str">
        <f>+EAEPE!A1</f>
        <v>CUENTA PUBLICA 2022</v>
      </c>
      <c r="C1" s="153"/>
      <c r="D1" s="153"/>
      <c r="E1" s="153"/>
      <c r="F1" s="153"/>
      <c r="G1" s="153"/>
      <c r="H1" s="153"/>
      <c r="I1" s="154"/>
    </row>
    <row r="2" spans="2:9" x14ac:dyDescent="0.2">
      <c r="B2" s="155" t="s">
        <v>1</v>
      </c>
      <c r="C2" s="156"/>
      <c r="D2" s="156"/>
      <c r="E2" s="156"/>
      <c r="F2" s="156"/>
      <c r="G2" s="156"/>
      <c r="H2" s="156"/>
      <c r="I2" s="157"/>
    </row>
    <row r="3" spans="2:9" x14ac:dyDescent="0.2">
      <c r="B3" s="155" t="s">
        <v>40</v>
      </c>
      <c r="C3" s="156"/>
      <c r="D3" s="156"/>
      <c r="E3" s="156"/>
      <c r="F3" s="156"/>
      <c r="G3" s="156"/>
      <c r="H3" s="156"/>
      <c r="I3" s="157"/>
    </row>
    <row r="4" spans="2:9" x14ac:dyDescent="0.2">
      <c r="B4" s="155" t="s">
        <v>57</v>
      </c>
      <c r="C4" s="156"/>
      <c r="D4" s="156"/>
      <c r="E4" s="156"/>
      <c r="F4" s="156"/>
      <c r="G4" s="156"/>
      <c r="H4" s="156"/>
      <c r="I4" s="157"/>
    </row>
    <row r="5" spans="2:9" x14ac:dyDescent="0.2">
      <c r="B5" s="158" t="str">
        <f>+EAEPE!A5</f>
        <v>DEL 01 DE ENERO DE 2022 AL 31 DE MARZO DE 2022</v>
      </c>
      <c r="C5" s="156"/>
      <c r="D5" s="156"/>
      <c r="E5" s="156"/>
      <c r="F5" s="156"/>
      <c r="G5" s="156"/>
      <c r="H5" s="156"/>
      <c r="I5" s="157"/>
    </row>
    <row r="6" spans="2:9" x14ac:dyDescent="0.2">
      <c r="B6" s="149"/>
      <c r="C6" s="150"/>
      <c r="D6" s="150"/>
      <c r="E6" s="150"/>
      <c r="F6" s="150"/>
      <c r="G6" s="150"/>
      <c r="H6" s="150"/>
      <c r="I6" s="151"/>
    </row>
    <row r="7" spans="2:9" x14ac:dyDescent="0.2">
      <c r="B7" s="161" t="s">
        <v>42</v>
      </c>
      <c r="C7" s="162"/>
      <c r="D7" s="167" t="s">
        <v>43</v>
      </c>
      <c r="E7" s="168"/>
      <c r="F7" s="168"/>
      <c r="G7" s="168"/>
      <c r="H7" s="169"/>
      <c r="I7" s="170" t="s">
        <v>44</v>
      </c>
    </row>
    <row r="8" spans="2:9" x14ac:dyDescent="0.2">
      <c r="B8" s="163"/>
      <c r="C8" s="164"/>
      <c r="D8" s="1" t="s">
        <v>45</v>
      </c>
      <c r="E8" s="88" t="s">
        <v>46</v>
      </c>
      <c r="F8" s="1" t="s">
        <v>9</v>
      </c>
      <c r="G8" s="1" t="s">
        <v>10</v>
      </c>
      <c r="H8" s="1" t="s">
        <v>47</v>
      </c>
      <c r="I8" s="171"/>
    </row>
    <row r="9" spans="2:9" x14ac:dyDescent="0.2">
      <c r="B9" s="163"/>
      <c r="C9" s="164"/>
      <c r="D9" s="136"/>
      <c r="E9" s="90" t="s">
        <v>48</v>
      </c>
      <c r="F9" s="136"/>
      <c r="G9" s="136"/>
      <c r="H9" s="136"/>
      <c r="I9" s="172"/>
    </row>
    <row r="10" spans="2:9" ht="9.75" customHeight="1" collapsed="1" x14ac:dyDescent="0.2">
      <c r="B10" s="165"/>
      <c r="C10" s="166"/>
      <c r="D10" s="11">
        <v>1</v>
      </c>
      <c r="E10" s="11">
        <v>2</v>
      </c>
      <c r="F10" s="11" t="s">
        <v>12</v>
      </c>
      <c r="G10" s="11">
        <v>4</v>
      </c>
      <c r="H10" s="11">
        <v>5</v>
      </c>
      <c r="I10" s="107" t="s">
        <v>49</v>
      </c>
    </row>
    <row r="11" spans="2:9" s="118" customFormat="1" ht="1.5" hidden="1" customHeight="1" outlineLevel="1" x14ac:dyDescent="0.2">
      <c r="B11" s="124"/>
      <c r="C11" s="110"/>
      <c r="D11" s="111"/>
      <c r="E11" s="111"/>
      <c r="F11" s="111"/>
      <c r="G11" s="111"/>
      <c r="H11" s="111"/>
      <c r="I11" s="112"/>
    </row>
    <row r="12" spans="2:9" s="104" customFormat="1" hidden="1" outlineLevel="1" x14ac:dyDescent="0.2">
      <c r="B12" s="125" t="s">
        <v>58</v>
      </c>
      <c r="C12" s="17"/>
      <c r="D12" s="94">
        <f t="shared" ref="D12:I12" si="0">SUM(D13:D19)</f>
        <v>2170888850</v>
      </c>
      <c r="E12" s="94">
        <f t="shared" si="0"/>
        <v>218115413</v>
      </c>
      <c r="F12" s="94">
        <f t="shared" si="0"/>
        <v>2389004263</v>
      </c>
      <c r="G12" s="94">
        <f t="shared" si="0"/>
        <v>517296199</v>
      </c>
      <c r="H12" s="94">
        <f t="shared" si="0"/>
        <v>517296199</v>
      </c>
      <c r="I12" s="108">
        <f t="shared" si="0"/>
        <v>1871708063</v>
      </c>
    </row>
    <row r="13" spans="2:9" ht="22.5" hidden="1" outlineLevel="1" x14ac:dyDescent="0.2">
      <c r="B13" s="126"/>
      <c r="C13" s="20" t="s">
        <v>59</v>
      </c>
      <c r="D13" s="95">
        <v>786719112</v>
      </c>
      <c r="E13" s="95">
        <v>39371755</v>
      </c>
      <c r="F13" s="95">
        <v>826090867</v>
      </c>
      <c r="G13" s="95">
        <v>187861953</v>
      </c>
      <c r="H13" s="95">
        <v>187861953</v>
      </c>
      <c r="I13" s="109">
        <v>638228912</v>
      </c>
    </row>
    <row r="14" spans="2:9" ht="22.5" hidden="1" outlineLevel="1" x14ac:dyDescent="0.2">
      <c r="B14" s="126"/>
      <c r="C14" s="20" t="s">
        <v>60</v>
      </c>
      <c r="D14" s="95">
        <v>141969482</v>
      </c>
      <c r="E14" s="95">
        <v>14215577</v>
      </c>
      <c r="F14" s="95">
        <v>156185059</v>
      </c>
      <c r="G14" s="95">
        <v>26538980</v>
      </c>
      <c r="H14" s="95">
        <v>26538980</v>
      </c>
      <c r="I14" s="109">
        <v>129646079</v>
      </c>
    </row>
    <row r="15" spans="2:9" hidden="1" outlineLevel="1" x14ac:dyDescent="0.2">
      <c r="B15" s="126"/>
      <c r="C15" s="20" t="s">
        <v>61</v>
      </c>
      <c r="D15" s="95">
        <v>435505840</v>
      </c>
      <c r="E15" s="95">
        <v>42376835</v>
      </c>
      <c r="F15" s="95">
        <v>477882675</v>
      </c>
      <c r="G15" s="95">
        <v>105904747</v>
      </c>
      <c r="H15" s="95">
        <v>105904747</v>
      </c>
      <c r="I15" s="109">
        <v>371977928</v>
      </c>
    </row>
    <row r="16" spans="2:9" hidden="1" outlineLevel="1" x14ac:dyDescent="0.2">
      <c r="B16" s="126"/>
      <c r="C16" s="20" t="s">
        <v>62</v>
      </c>
      <c r="D16" s="95">
        <v>166571020</v>
      </c>
      <c r="E16" s="95">
        <v>32313227</v>
      </c>
      <c r="F16" s="95">
        <v>198884247</v>
      </c>
      <c r="G16" s="95">
        <v>34874939</v>
      </c>
      <c r="H16" s="95">
        <v>34874939</v>
      </c>
      <c r="I16" s="109">
        <v>164009308</v>
      </c>
    </row>
    <row r="17" spans="2:9" hidden="1" outlineLevel="1" x14ac:dyDescent="0.2">
      <c r="B17" s="126"/>
      <c r="C17" s="20" t="s">
        <v>63</v>
      </c>
      <c r="D17" s="95">
        <v>593954327</v>
      </c>
      <c r="E17" s="95">
        <v>91177644</v>
      </c>
      <c r="F17" s="95">
        <v>685131971</v>
      </c>
      <c r="G17" s="95">
        <v>158643099</v>
      </c>
      <c r="H17" s="95">
        <v>158643099</v>
      </c>
      <c r="I17" s="109">
        <v>526488872</v>
      </c>
    </row>
    <row r="18" spans="2:9" hidden="1" outlineLevel="1" x14ac:dyDescent="0.2">
      <c r="B18" s="126"/>
      <c r="C18" s="20" t="s">
        <v>64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109">
        <v>0</v>
      </c>
    </row>
    <row r="19" spans="2:9" hidden="1" outlineLevel="1" x14ac:dyDescent="0.2">
      <c r="B19" s="126"/>
      <c r="C19" s="20" t="s">
        <v>65</v>
      </c>
      <c r="D19" s="95">
        <v>46169069</v>
      </c>
      <c r="E19" s="95">
        <v>-1339625</v>
      </c>
      <c r="F19" s="95">
        <v>44829444</v>
      </c>
      <c r="G19" s="95">
        <v>3472481</v>
      </c>
      <c r="H19" s="95">
        <v>3472481</v>
      </c>
      <c r="I19" s="109">
        <v>41356964</v>
      </c>
    </row>
    <row r="20" spans="2:9" s="104" customFormat="1" hidden="1" outlineLevel="1" x14ac:dyDescent="0.2">
      <c r="B20" s="126" t="s">
        <v>66</v>
      </c>
      <c r="C20" s="21"/>
      <c r="D20" s="94">
        <f t="shared" ref="D20:I20" si="1">SUM(D21:D29)</f>
        <v>373611702</v>
      </c>
      <c r="E20" s="94">
        <f t="shared" si="1"/>
        <v>-741772</v>
      </c>
      <c r="F20" s="94">
        <f t="shared" si="1"/>
        <v>372869930</v>
      </c>
      <c r="G20" s="94">
        <f t="shared" si="1"/>
        <v>13866460</v>
      </c>
      <c r="H20" s="94">
        <f t="shared" si="1"/>
        <v>13866460</v>
      </c>
      <c r="I20" s="108">
        <f t="shared" si="1"/>
        <v>359003470</v>
      </c>
    </row>
    <row r="21" spans="2:9" ht="22.5" hidden="1" outlineLevel="1" x14ac:dyDescent="0.2">
      <c r="B21" s="126"/>
      <c r="C21" s="20" t="s">
        <v>67</v>
      </c>
      <c r="D21" s="95">
        <v>29351257</v>
      </c>
      <c r="E21" s="95">
        <v>739942</v>
      </c>
      <c r="F21" s="95">
        <v>30091199</v>
      </c>
      <c r="G21" s="95">
        <v>659049</v>
      </c>
      <c r="H21" s="95">
        <v>659049</v>
      </c>
      <c r="I21" s="109">
        <v>29432149</v>
      </c>
    </row>
    <row r="22" spans="2:9" hidden="1" outlineLevel="1" x14ac:dyDescent="0.2">
      <c r="B22" s="126"/>
      <c r="C22" s="20" t="s">
        <v>68</v>
      </c>
      <c r="D22" s="95">
        <v>2786991</v>
      </c>
      <c r="E22" s="95">
        <v>6008977</v>
      </c>
      <c r="F22" s="95">
        <v>8795968</v>
      </c>
      <c r="G22" s="95">
        <v>7789</v>
      </c>
      <c r="H22" s="95">
        <v>7789</v>
      </c>
      <c r="I22" s="109">
        <v>8788179</v>
      </c>
    </row>
    <row r="23" spans="2:9" ht="22.5" hidden="1" outlineLevel="1" x14ac:dyDescent="0.2">
      <c r="B23" s="126"/>
      <c r="C23" s="20" t="s">
        <v>69</v>
      </c>
      <c r="D23" s="95">
        <v>80000</v>
      </c>
      <c r="E23" s="95">
        <v>0</v>
      </c>
      <c r="F23" s="95">
        <v>80000</v>
      </c>
      <c r="G23" s="95">
        <v>0</v>
      </c>
      <c r="H23" s="95">
        <v>0</v>
      </c>
      <c r="I23" s="109">
        <v>80000</v>
      </c>
    </row>
    <row r="24" spans="2:9" ht="22.5" hidden="1" outlineLevel="1" x14ac:dyDescent="0.2">
      <c r="B24" s="126"/>
      <c r="C24" s="20" t="s">
        <v>70</v>
      </c>
      <c r="D24" s="95">
        <v>4105287</v>
      </c>
      <c r="E24" s="95">
        <v>-14353</v>
      </c>
      <c r="F24" s="95">
        <v>4090934</v>
      </c>
      <c r="G24" s="95">
        <v>50148</v>
      </c>
      <c r="H24" s="95">
        <v>50148</v>
      </c>
      <c r="I24" s="109">
        <v>4040786</v>
      </c>
    </row>
    <row r="25" spans="2:9" ht="22.5" hidden="1" outlineLevel="1" x14ac:dyDescent="0.2">
      <c r="B25" s="126"/>
      <c r="C25" s="20" t="s">
        <v>71</v>
      </c>
      <c r="D25" s="95">
        <v>288526040</v>
      </c>
      <c r="E25" s="95">
        <v>-7987356</v>
      </c>
      <c r="F25" s="95">
        <v>280538685</v>
      </c>
      <c r="G25" s="95">
        <v>10476117</v>
      </c>
      <c r="H25" s="95">
        <v>10476117</v>
      </c>
      <c r="I25" s="109">
        <v>270062568</v>
      </c>
    </row>
    <row r="26" spans="2:9" hidden="1" outlineLevel="1" x14ac:dyDescent="0.2">
      <c r="B26" s="126"/>
      <c r="C26" s="20" t="s">
        <v>72</v>
      </c>
      <c r="D26" s="95">
        <v>18817511</v>
      </c>
      <c r="E26" s="95">
        <v>272489</v>
      </c>
      <c r="F26" s="95">
        <v>19090000</v>
      </c>
      <c r="G26" s="95">
        <v>2635230</v>
      </c>
      <c r="H26" s="95">
        <v>2635230</v>
      </c>
      <c r="I26" s="109">
        <v>16454771</v>
      </c>
    </row>
    <row r="27" spans="2:9" ht="22.5" hidden="1" outlineLevel="1" x14ac:dyDescent="0.2">
      <c r="B27" s="126"/>
      <c r="C27" s="20" t="s">
        <v>73</v>
      </c>
      <c r="D27" s="95">
        <v>20615472</v>
      </c>
      <c r="E27" s="95">
        <v>252672</v>
      </c>
      <c r="F27" s="95">
        <v>20868144</v>
      </c>
      <c r="G27" s="95">
        <v>2190</v>
      </c>
      <c r="H27" s="95">
        <v>2190</v>
      </c>
      <c r="I27" s="109">
        <v>20865954</v>
      </c>
    </row>
    <row r="28" spans="2:9" hidden="1" outlineLevel="1" x14ac:dyDescent="0.2">
      <c r="B28" s="126"/>
      <c r="C28" s="20" t="s">
        <v>74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109">
        <v>0</v>
      </c>
    </row>
    <row r="29" spans="2:9" hidden="1" outlineLevel="1" x14ac:dyDescent="0.2">
      <c r="B29" s="126"/>
      <c r="C29" s="20" t="s">
        <v>75</v>
      </c>
      <c r="D29" s="95">
        <v>9329144</v>
      </c>
      <c r="E29" s="95">
        <v>-14143</v>
      </c>
      <c r="F29" s="95">
        <v>9315000</v>
      </c>
      <c r="G29" s="95">
        <v>35937</v>
      </c>
      <c r="H29" s="95">
        <v>35937</v>
      </c>
      <c r="I29" s="109">
        <v>9279063</v>
      </c>
    </row>
    <row r="30" spans="2:9" s="104" customFormat="1" hidden="1" outlineLevel="1" x14ac:dyDescent="0.2">
      <c r="B30" s="126" t="s">
        <v>76</v>
      </c>
      <c r="C30" s="21"/>
      <c r="D30" s="94">
        <f t="shared" ref="D30:I30" si="2">SUM(D31:D39)</f>
        <v>215102062</v>
      </c>
      <c r="E30" s="94">
        <f t="shared" si="2"/>
        <v>22201950</v>
      </c>
      <c r="F30" s="94">
        <f t="shared" si="2"/>
        <v>237304012</v>
      </c>
      <c r="G30" s="94">
        <f t="shared" si="2"/>
        <v>12459735</v>
      </c>
      <c r="H30" s="94">
        <f t="shared" si="2"/>
        <v>12421352</v>
      </c>
      <c r="I30" s="108">
        <f t="shared" si="2"/>
        <v>224844277</v>
      </c>
    </row>
    <row r="31" spans="2:9" hidden="1" outlineLevel="1" x14ac:dyDescent="0.2">
      <c r="B31" s="126"/>
      <c r="C31" s="20" t="s">
        <v>77</v>
      </c>
      <c r="D31" s="95">
        <v>41161947</v>
      </c>
      <c r="E31" s="95">
        <v>370579</v>
      </c>
      <c r="F31" s="95">
        <v>41532526</v>
      </c>
      <c r="G31" s="95">
        <v>5194698</v>
      </c>
      <c r="H31" s="95">
        <v>5173604</v>
      </c>
      <c r="I31" s="109">
        <v>36337828</v>
      </c>
    </row>
    <row r="32" spans="2:9" hidden="1" outlineLevel="1" x14ac:dyDescent="0.2">
      <c r="B32" s="126"/>
      <c r="C32" s="20" t="s">
        <v>78</v>
      </c>
      <c r="D32" s="95">
        <v>13010516</v>
      </c>
      <c r="E32" s="95">
        <v>279657</v>
      </c>
      <c r="F32" s="95">
        <v>13290173</v>
      </c>
      <c r="G32" s="95">
        <v>1473478</v>
      </c>
      <c r="H32" s="95">
        <v>1473478</v>
      </c>
      <c r="I32" s="109">
        <v>11816695</v>
      </c>
    </row>
    <row r="33" spans="2:9" ht="22.5" hidden="1" outlineLevel="1" x14ac:dyDescent="0.2">
      <c r="B33" s="126"/>
      <c r="C33" s="20" t="s">
        <v>79</v>
      </c>
      <c r="D33" s="95">
        <v>121392623</v>
      </c>
      <c r="E33" s="95">
        <v>-18222969</v>
      </c>
      <c r="F33" s="95">
        <v>103169654</v>
      </c>
      <c r="G33" s="95">
        <v>3863942</v>
      </c>
      <c r="H33" s="95">
        <v>3863942</v>
      </c>
      <c r="I33" s="109">
        <v>99305712</v>
      </c>
    </row>
    <row r="34" spans="2:9" hidden="1" outlineLevel="1" x14ac:dyDescent="0.2">
      <c r="B34" s="126"/>
      <c r="C34" s="20" t="s">
        <v>80</v>
      </c>
      <c r="D34" s="95">
        <v>2829986</v>
      </c>
      <c r="E34" s="95">
        <v>141733</v>
      </c>
      <c r="F34" s="95">
        <v>2971719</v>
      </c>
      <c r="G34" s="95">
        <v>516312</v>
      </c>
      <c r="H34" s="95">
        <v>516312</v>
      </c>
      <c r="I34" s="109">
        <v>2455406</v>
      </c>
    </row>
    <row r="35" spans="2:9" ht="22.5" hidden="1" outlineLevel="1" x14ac:dyDescent="0.2">
      <c r="B35" s="126"/>
      <c r="C35" s="20" t="s">
        <v>81</v>
      </c>
      <c r="D35" s="95">
        <v>31181504</v>
      </c>
      <c r="E35" s="95">
        <v>36286034</v>
      </c>
      <c r="F35" s="95">
        <v>67467538</v>
      </c>
      <c r="G35" s="95">
        <v>1377571</v>
      </c>
      <c r="H35" s="95">
        <v>1377571</v>
      </c>
      <c r="I35" s="109">
        <v>66089968</v>
      </c>
    </row>
    <row r="36" spans="2:9" hidden="1" outlineLevel="1" x14ac:dyDescent="0.2">
      <c r="B36" s="126"/>
      <c r="C36" s="20" t="s">
        <v>82</v>
      </c>
      <c r="D36" s="95">
        <v>554000</v>
      </c>
      <c r="E36" s="95">
        <v>1475355</v>
      </c>
      <c r="F36" s="95">
        <v>2029355</v>
      </c>
      <c r="G36" s="95">
        <v>0</v>
      </c>
      <c r="H36" s="95">
        <v>0</v>
      </c>
      <c r="I36" s="109">
        <v>2029355</v>
      </c>
    </row>
    <row r="37" spans="2:9" hidden="1" outlineLevel="1" x14ac:dyDescent="0.2">
      <c r="B37" s="126"/>
      <c r="C37" s="20" t="s">
        <v>83</v>
      </c>
      <c r="D37" s="95">
        <v>3188342</v>
      </c>
      <c r="E37" s="95">
        <v>1042760</v>
      </c>
      <c r="F37" s="95">
        <v>4231102</v>
      </c>
      <c r="G37" s="95">
        <v>26167</v>
      </c>
      <c r="H37" s="95">
        <v>8878</v>
      </c>
      <c r="I37" s="109">
        <v>4204935</v>
      </c>
    </row>
    <row r="38" spans="2:9" hidden="1" outlineLevel="1" x14ac:dyDescent="0.2">
      <c r="B38" s="126"/>
      <c r="C38" s="20" t="s">
        <v>84</v>
      </c>
      <c r="D38" s="95">
        <v>1230613</v>
      </c>
      <c r="E38" s="95">
        <v>896538</v>
      </c>
      <c r="F38" s="95">
        <v>2127151</v>
      </c>
      <c r="G38" s="95">
        <v>2695</v>
      </c>
      <c r="H38" s="95">
        <v>2695</v>
      </c>
      <c r="I38" s="109">
        <v>2124456</v>
      </c>
    </row>
    <row r="39" spans="2:9" hidden="1" outlineLevel="1" x14ac:dyDescent="0.2">
      <c r="B39" s="126"/>
      <c r="C39" s="20" t="s">
        <v>85</v>
      </c>
      <c r="D39" s="95">
        <v>552531</v>
      </c>
      <c r="E39" s="95">
        <v>-67737</v>
      </c>
      <c r="F39" s="95">
        <v>484794</v>
      </c>
      <c r="G39" s="95">
        <v>4872</v>
      </c>
      <c r="H39" s="95">
        <v>4872</v>
      </c>
      <c r="I39" s="109">
        <v>479922</v>
      </c>
    </row>
    <row r="40" spans="2:9" s="119" customFormat="1" ht="0.75" customHeight="1" collapsed="1" x14ac:dyDescent="0.2">
      <c r="B40" s="127"/>
      <c r="C40" s="113"/>
      <c r="D40" s="114"/>
      <c r="E40" s="114"/>
      <c r="F40" s="114"/>
      <c r="G40" s="114"/>
      <c r="H40" s="114"/>
      <c r="I40" s="115"/>
    </row>
    <row r="41" spans="2:9" s="104" customFormat="1" hidden="1" outlineLevel="1" x14ac:dyDescent="0.2">
      <c r="B41" s="126" t="s">
        <v>86</v>
      </c>
      <c r="C41" s="21"/>
      <c r="D41" s="94">
        <f t="shared" ref="D41:I41" si="3">SUM(D42:D50)</f>
        <v>4839219</v>
      </c>
      <c r="E41" s="94">
        <f t="shared" si="3"/>
        <v>0</v>
      </c>
      <c r="F41" s="94">
        <f t="shared" si="3"/>
        <v>4839219</v>
      </c>
      <c r="G41" s="94">
        <f t="shared" si="3"/>
        <v>900000</v>
      </c>
      <c r="H41" s="94">
        <f t="shared" si="3"/>
        <v>900000</v>
      </c>
      <c r="I41" s="108">
        <f t="shared" si="3"/>
        <v>3939219</v>
      </c>
    </row>
    <row r="42" spans="2:9" ht="22.5" hidden="1" outlineLevel="1" x14ac:dyDescent="0.2">
      <c r="B42" s="126"/>
      <c r="C42" s="20" t="s">
        <v>87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109">
        <v>0</v>
      </c>
    </row>
    <row r="43" spans="2:9" hidden="1" outlineLevel="1" x14ac:dyDescent="0.2">
      <c r="B43" s="126"/>
      <c r="C43" s="20" t="s">
        <v>88</v>
      </c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109">
        <v>0</v>
      </c>
    </row>
    <row r="44" spans="2:9" hidden="1" outlineLevel="1" x14ac:dyDescent="0.2">
      <c r="B44" s="126"/>
      <c r="C44" s="20" t="s">
        <v>89</v>
      </c>
      <c r="D44" s="95">
        <v>2400000</v>
      </c>
      <c r="E44" s="95">
        <v>0</v>
      </c>
      <c r="F44" s="95">
        <v>2400000</v>
      </c>
      <c r="G44" s="95">
        <v>600000</v>
      </c>
      <c r="H44" s="95">
        <v>600000</v>
      </c>
      <c r="I44" s="109">
        <v>1800000</v>
      </c>
    </row>
    <row r="45" spans="2:9" hidden="1" outlineLevel="1" x14ac:dyDescent="0.2">
      <c r="B45" s="126"/>
      <c r="C45" s="20" t="s">
        <v>90</v>
      </c>
      <c r="D45" s="95">
        <v>2439219</v>
      </c>
      <c r="E45" s="95">
        <v>0</v>
      </c>
      <c r="F45" s="95">
        <v>2439219</v>
      </c>
      <c r="G45" s="95">
        <v>300000</v>
      </c>
      <c r="H45" s="95">
        <v>300000</v>
      </c>
      <c r="I45" s="109">
        <v>2139219</v>
      </c>
    </row>
    <row r="46" spans="2:9" hidden="1" outlineLevel="1" x14ac:dyDescent="0.2">
      <c r="B46" s="126"/>
      <c r="C46" s="20" t="s">
        <v>91</v>
      </c>
      <c r="D46" s="95">
        <v>0</v>
      </c>
      <c r="E46" s="95">
        <v>0</v>
      </c>
      <c r="F46" s="95">
        <v>0</v>
      </c>
      <c r="G46" s="95">
        <v>0</v>
      </c>
      <c r="H46" s="95">
        <v>0</v>
      </c>
      <c r="I46" s="109">
        <v>0</v>
      </c>
    </row>
    <row r="47" spans="2:9" ht="22.5" hidden="1" outlineLevel="1" x14ac:dyDescent="0.2">
      <c r="B47" s="126"/>
      <c r="C47" s="20" t="s">
        <v>92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109">
        <v>0</v>
      </c>
    </row>
    <row r="48" spans="2:9" hidden="1" outlineLevel="1" x14ac:dyDescent="0.2">
      <c r="B48" s="126"/>
      <c r="C48" s="20" t="s">
        <v>93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109">
        <v>0</v>
      </c>
    </row>
    <row r="49" spans="2:9" hidden="1" outlineLevel="1" x14ac:dyDescent="0.2">
      <c r="B49" s="126"/>
      <c r="C49" s="20" t="s">
        <v>94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109">
        <v>0</v>
      </c>
    </row>
    <row r="50" spans="2:9" hidden="1" outlineLevel="1" x14ac:dyDescent="0.2">
      <c r="B50" s="126"/>
      <c r="C50" s="20" t="s">
        <v>95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109">
        <v>0</v>
      </c>
    </row>
    <row r="51" spans="2:9" s="104" customFormat="1" hidden="1" outlineLevel="1" x14ac:dyDescent="0.2">
      <c r="B51" s="126" t="s">
        <v>96</v>
      </c>
      <c r="C51" s="21"/>
      <c r="D51" s="94">
        <f t="shared" ref="D51:I51" si="4">SUM(D52:D60)</f>
        <v>20149784</v>
      </c>
      <c r="E51" s="94">
        <f t="shared" si="4"/>
        <v>1005261</v>
      </c>
      <c r="F51" s="94">
        <f t="shared" si="4"/>
        <v>21155045</v>
      </c>
      <c r="G51" s="94">
        <f t="shared" si="4"/>
        <v>0</v>
      </c>
      <c r="H51" s="94">
        <f t="shared" si="4"/>
        <v>0</v>
      </c>
      <c r="I51" s="108">
        <f t="shared" si="4"/>
        <v>21155045</v>
      </c>
    </row>
    <row r="52" spans="2:9" hidden="1" outlineLevel="1" x14ac:dyDescent="0.2">
      <c r="B52" s="126"/>
      <c r="C52" s="20" t="s">
        <v>97</v>
      </c>
      <c r="D52" s="95">
        <v>4866746</v>
      </c>
      <c r="E52" s="95">
        <v>-296501</v>
      </c>
      <c r="F52" s="95">
        <v>4570245</v>
      </c>
      <c r="G52" s="95">
        <v>0</v>
      </c>
      <c r="H52" s="95">
        <v>0</v>
      </c>
      <c r="I52" s="109">
        <v>4570245</v>
      </c>
    </row>
    <row r="53" spans="2:9" hidden="1" outlineLevel="1" x14ac:dyDescent="0.2">
      <c r="B53" s="126"/>
      <c r="C53" s="20" t="s">
        <v>98</v>
      </c>
      <c r="D53" s="95">
        <v>40000</v>
      </c>
      <c r="E53" s="95">
        <v>190736</v>
      </c>
      <c r="F53" s="95">
        <v>230736</v>
      </c>
      <c r="G53" s="95">
        <v>0</v>
      </c>
      <c r="H53" s="95">
        <v>0</v>
      </c>
      <c r="I53" s="109">
        <v>230736</v>
      </c>
    </row>
    <row r="54" spans="2:9" hidden="1" outlineLevel="1" x14ac:dyDescent="0.2">
      <c r="B54" s="126"/>
      <c r="C54" s="20" t="s">
        <v>99</v>
      </c>
      <c r="D54" s="95">
        <v>14475338</v>
      </c>
      <c r="E54" s="95">
        <v>1038008</v>
      </c>
      <c r="F54" s="95">
        <v>15513346</v>
      </c>
      <c r="G54" s="95">
        <v>0</v>
      </c>
      <c r="H54" s="95">
        <v>0</v>
      </c>
      <c r="I54" s="109">
        <v>15513346</v>
      </c>
    </row>
    <row r="55" spans="2:9" hidden="1" outlineLevel="1" x14ac:dyDescent="0.2">
      <c r="B55" s="126"/>
      <c r="C55" s="20" t="s">
        <v>100</v>
      </c>
      <c r="D55" s="95">
        <v>350000</v>
      </c>
      <c r="E55" s="95">
        <v>0</v>
      </c>
      <c r="F55" s="95">
        <v>350000</v>
      </c>
      <c r="G55" s="95">
        <v>0</v>
      </c>
      <c r="H55" s="95">
        <v>0</v>
      </c>
      <c r="I55" s="109">
        <v>350000</v>
      </c>
    </row>
    <row r="56" spans="2:9" hidden="1" outlineLevel="1" x14ac:dyDescent="0.2">
      <c r="B56" s="126"/>
      <c r="C56" s="20" t="s">
        <v>101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109">
        <v>0</v>
      </c>
    </row>
    <row r="57" spans="2:9" hidden="1" outlineLevel="1" x14ac:dyDescent="0.2">
      <c r="B57" s="126"/>
      <c r="C57" s="20" t="s">
        <v>102</v>
      </c>
      <c r="D57" s="95">
        <v>312000</v>
      </c>
      <c r="E57" s="95">
        <v>68018</v>
      </c>
      <c r="F57" s="95">
        <v>380018</v>
      </c>
      <c r="G57" s="95">
        <v>0</v>
      </c>
      <c r="H57" s="95">
        <v>0</v>
      </c>
      <c r="I57" s="109">
        <v>380018</v>
      </c>
    </row>
    <row r="58" spans="2:9" hidden="1" outlineLevel="1" x14ac:dyDescent="0.2">
      <c r="B58" s="126"/>
      <c r="C58" s="20" t="s">
        <v>103</v>
      </c>
      <c r="D58" s="95">
        <v>0</v>
      </c>
      <c r="E58" s="95">
        <v>0</v>
      </c>
      <c r="F58" s="95">
        <v>0</v>
      </c>
      <c r="G58" s="95">
        <v>0</v>
      </c>
      <c r="H58" s="95">
        <v>0</v>
      </c>
      <c r="I58" s="109">
        <v>0</v>
      </c>
    </row>
    <row r="59" spans="2:9" hidden="1" outlineLevel="1" x14ac:dyDescent="0.2">
      <c r="B59" s="126"/>
      <c r="C59" s="20" t="s">
        <v>104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109">
        <v>0</v>
      </c>
    </row>
    <row r="60" spans="2:9" hidden="1" outlineLevel="1" x14ac:dyDescent="0.2">
      <c r="B60" s="126"/>
      <c r="C60" s="20" t="s">
        <v>105</v>
      </c>
      <c r="D60" s="95">
        <v>105700</v>
      </c>
      <c r="E60" s="95">
        <v>5000</v>
      </c>
      <c r="F60" s="95">
        <v>110700</v>
      </c>
      <c r="G60" s="95">
        <v>0</v>
      </c>
      <c r="H60" s="95">
        <v>0</v>
      </c>
      <c r="I60" s="109">
        <v>110700</v>
      </c>
    </row>
    <row r="61" spans="2:9" s="104" customFormat="1" hidden="1" outlineLevel="1" x14ac:dyDescent="0.2">
      <c r="B61" s="126" t="s">
        <v>106</v>
      </c>
      <c r="C61" s="21"/>
      <c r="D61" s="94">
        <f t="shared" ref="D61:I61" si="5">SUM(D62:D64)</f>
        <v>0</v>
      </c>
      <c r="E61" s="94">
        <f t="shared" si="5"/>
        <v>0</v>
      </c>
      <c r="F61" s="94">
        <f t="shared" si="5"/>
        <v>0</v>
      </c>
      <c r="G61" s="94">
        <f t="shared" si="5"/>
        <v>0</v>
      </c>
      <c r="H61" s="94">
        <f t="shared" si="5"/>
        <v>0</v>
      </c>
      <c r="I61" s="108">
        <f t="shared" si="5"/>
        <v>0</v>
      </c>
    </row>
    <row r="62" spans="2:9" hidden="1" outlineLevel="1" x14ac:dyDescent="0.2">
      <c r="B62" s="126"/>
      <c r="C62" s="20" t="s">
        <v>107</v>
      </c>
      <c r="D62" s="95">
        <v>0</v>
      </c>
      <c r="E62" s="95">
        <v>0</v>
      </c>
      <c r="F62" s="95">
        <v>0</v>
      </c>
      <c r="G62" s="95">
        <v>0</v>
      </c>
      <c r="H62" s="95">
        <v>0</v>
      </c>
      <c r="I62" s="109">
        <v>0</v>
      </c>
    </row>
    <row r="63" spans="2:9" hidden="1" outlineLevel="1" x14ac:dyDescent="0.2">
      <c r="B63" s="126"/>
      <c r="C63" s="20" t="s">
        <v>108</v>
      </c>
      <c r="D63" s="95">
        <v>0</v>
      </c>
      <c r="E63" s="95">
        <v>0</v>
      </c>
      <c r="F63" s="95">
        <v>0</v>
      </c>
      <c r="G63" s="95">
        <v>0</v>
      </c>
      <c r="H63" s="95">
        <v>0</v>
      </c>
      <c r="I63" s="109">
        <v>0</v>
      </c>
    </row>
    <row r="64" spans="2:9" hidden="1" outlineLevel="1" x14ac:dyDescent="0.2">
      <c r="B64" s="126"/>
      <c r="C64" s="20" t="s">
        <v>109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109">
        <v>0</v>
      </c>
    </row>
    <row r="65" spans="2:9" s="120" customFormat="1" hidden="1" outlineLevel="1" x14ac:dyDescent="0.2">
      <c r="B65" s="129" t="s">
        <v>110</v>
      </c>
      <c r="C65" s="116"/>
      <c r="D65" s="117">
        <f t="shared" ref="D65:I65" si="6">SUM(D66:D72)</f>
        <v>0</v>
      </c>
      <c r="E65" s="117">
        <f t="shared" si="6"/>
        <v>0</v>
      </c>
      <c r="F65" s="117">
        <f t="shared" si="6"/>
        <v>0</v>
      </c>
      <c r="G65" s="117">
        <f t="shared" si="6"/>
        <v>0</v>
      </c>
      <c r="H65" s="117">
        <f t="shared" si="6"/>
        <v>0</v>
      </c>
      <c r="I65" s="130">
        <f t="shared" si="6"/>
        <v>0</v>
      </c>
    </row>
    <row r="66" spans="2:9" ht="22.5" hidden="1" outlineLevel="1" x14ac:dyDescent="0.2">
      <c r="B66" s="126"/>
      <c r="C66" s="20" t="s">
        <v>111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109">
        <v>0</v>
      </c>
    </row>
    <row r="67" spans="2:9" hidden="1" outlineLevel="1" x14ac:dyDescent="0.2">
      <c r="B67" s="126"/>
      <c r="C67" s="20" t="s">
        <v>112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109">
        <v>0</v>
      </c>
    </row>
    <row r="68" spans="2:9" hidden="1" outlineLevel="1" x14ac:dyDescent="0.2">
      <c r="B68" s="126"/>
      <c r="C68" s="20" t="s">
        <v>113</v>
      </c>
      <c r="D68" s="95">
        <v>0</v>
      </c>
      <c r="E68" s="95">
        <v>0</v>
      </c>
      <c r="F68" s="95">
        <v>0</v>
      </c>
      <c r="G68" s="95">
        <v>0</v>
      </c>
      <c r="H68" s="95">
        <v>0</v>
      </c>
      <c r="I68" s="109">
        <v>0</v>
      </c>
    </row>
    <row r="69" spans="2:9" hidden="1" outlineLevel="1" x14ac:dyDescent="0.2">
      <c r="B69" s="126"/>
      <c r="C69" s="20" t="s">
        <v>114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109">
        <v>0</v>
      </c>
    </row>
    <row r="70" spans="2:9" ht="22.5" hidden="1" outlineLevel="1" x14ac:dyDescent="0.2">
      <c r="B70" s="126"/>
      <c r="C70" s="20" t="s">
        <v>115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109">
        <v>0</v>
      </c>
    </row>
    <row r="71" spans="2:9" hidden="1" outlineLevel="1" x14ac:dyDescent="0.2">
      <c r="B71" s="126"/>
      <c r="C71" s="20" t="s">
        <v>116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109">
        <v>0</v>
      </c>
    </row>
    <row r="72" spans="2:9" ht="22.5" hidden="1" outlineLevel="1" x14ac:dyDescent="0.2">
      <c r="B72" s="126"/>
      <c r="C72" s="20" t="s">
        <v>117</v>
      </c>
      <c r="D72" s="95">
        <v>0</v>
      </c>
      <c r="E72" s="95">
        <v>0</v>
      </c>
      <c r="F72" s="95">
        <v>0</v>
      </c>
      <c r="G72" s="95">
        <v>0</v>
      </c>
      <c r="H72" s="95">
        <v>0</v>
      </c>
      <c r="I72" s="109">
        <v>0</v>
      </c>
    </row>
    <row r="73" spans="2:9" ht="6" hidden="1" customHeight="1" x14ac:dyDescent="0.2">
      <c r="B73" s="131"/>
      <c r="C73" s="132"/>
      <c r="D73" s="133"/>
      <c r="E73" s="133"/>
      <c r="F73" s="133"/>
      <c r="G73" s="133"/>
      <c r="H73" s="133"/>
      <c r="I73" s="134"/>
    </row>
    <row r="74" spans="2:9" s="104" customFormat="1" outlineLevel="1" x14ac:dyDescent="0.2">
      <c r="B74" s="31" t="s">
        <v>118</v>
      </c>
      <c r="C74" s="21"/>
      <c r="D74" s="94">
        <f t="shared" ref="D74:I74" si="7">SUM(D75:D77)</f>
        <v>0</v>
      </c>
      <c r="E74" s="94">
        <f t="shared" si="7"/>
        <v>0</v>
      </c>
      <c r="F74" s="94">
        <f t="shared" si="7"/>
        <v>0</v>
      </c>
      <c r="G74" s="94">
        <f t="shared" si="7"/>
        <v>0</v>
      </c>
      <c r="H74" s="94">
        <f t="shared" si="7"/>
        <v>0</v>
      </c>
      <c r="I74" s="94">
        <f t="shared" si="7"/>
        <v>0</v>
      </c>
    </row>
    <row r="75" spans="2:9" outlineLevel="1" x14ac:dyDescent="0.2">
      <c r="B75" s="31"/>
      <c r="C75" s="20" t="s">
        <v>119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</row>
    <row r="76" spans="2:9" outlineLevel="1" x14ac:dyDescent="0.2">
      <c r="B76" s="31"/>
      <c r="C76" s="20" t="s">
        <v>120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</row>
    <row r="77" spans="2:9" outlineLevel="1" x14ac:dyDescent="0.2">
      <c r="B77" s="31"/>
      <c r="C77" s="20" t="s">
        <v>121</v>
      </c>
      <c r="D77" s="95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</row>
    <row r="78" spans="2:9" s="104" customFormat="1" outlineLevel="1" x14ac:dyDescent="0.2">
      <c r="B78" s="31" t="s">
        <v>122</v>
      </c>
      <c r="C78" s="21"/>
      <c r="D78" s="94">
        <f t="shared" ref="D78:I78" si="8">SUM(D79:D85)</f>
        <v>0</v>
      </c>
      <c r="E78" s="94">
        <f t="shared" si="8"/>
        <v>0</v>
      </c>
      <c r="F78" s="94">
        <f t="shared" si="8"/>
        <v>0</v>
      </c>
      <c r="G78" s="94">
        <f t="shared" si="8"/>
        <v>0</v>
      </c>
      <c r="H78" s="94">
        <f t="shared" si="8"/>
        <v>0</v>
      </c>
      <c r="I78" s="94">
        <f t="shared" si="8"/>
        <v>0</v>
      </c>
    </row>
    <row r="79" spans="2:9" outlineLevel="1" x14ac:dyDescent="0.2">
      <c r="B79" s="31"/>
      <c r="C79" s="20" t="s">
        <v>123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</row>
    <row r="80" spans="2:9" outlineLevel="1" x14ac:dyDescent="0.2">
      <c r="B80" s="31"/>
      <c r="C80" s="20" t="s">
        <v>124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</row>
    <row r="81" spans="2:9" outlineLevel="1" x14ac:dyDescent="0.2">
      <c r="B81" s="31"/>
      <c r="C81" s="20" t="s">
        <v>125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</row>
    <row r="82" spans="2:9" outlineLevel="1" x14ac:dyDescent="0.2">
      <c r="B82" s="31"/>
      <c r="C82" s="20" t="s">
        <v>126</v>
      </c>
      <c r="D82" s="95">
        <v>0</v>
      </c>
      <c r="E82" s="95">
        <v>0</v>
      </c>
      <c r="F82" s="95">
        <v>0</v>
      </c>
      <c r="G82" s="95">
        <v>0</v>
      </c>
      <c r="H82" s="95">
        <v>0</v>
      </c>
      <c r="I82" s="95">
        <v>0</v>
      </c>
    </row>
    <row r="83" spans="2:9" outlineLevel="1" x14ac:dyDescent="0.2">
      <c r="B83" s="31"/>
      <c r="C83" s="20" t="s">
        <v>127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</row>
    <row r="84" spans="2:9" outlineLevel="1" x14ac:dyDescent="0.2">
      <c r="B84" s="31"/>
      <c r="C84" s="20" t="s">
        <v>128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95">
        <v>0</v>
      </c>
    </row>
    <row r="85" spans="2:9" outlineLevel="1" x14ac:dyDescent="0.2">
      <c r="B85" s="128"/>
      <c r="C85" s="23" t="s">
        <v>129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</row>
    <row r="86" spans="2:9" s="104" customFormat="1" outlineLevel="1" x14ac:dyDescent="0.2">
      <c r="B86" s="159" t="s">
        <v>56</v>
      </c>
      <c r="C86" s="160"/>
      <c r="D86" s="93">
        <f t="shared" ref="D86:I86" si="9">+D12+D20+D30+D41+D51+D61+D65+D74+D78</f>
        <v>2784591617</v>
      </c>
      <c r="E86" s="93">
        <f t="shared" si="9"/>
        <v>240580852</v>
      </c>
      <c r="F86" s="93">
        <f t="shared" si="9"/>
        <v>3025172469</v>
      </c>
      <c r="G86" s="93">
        <f t="shared" si="9"/>
        <v>544522394</v>
      </c>
      <c r="H86" s="93">
        <f t="shared" si="9"/>
        <v>544484011</v>
      </c>
      <c r="I86" s="93">
        <f t="shared" si="9"/>
        <v>2480650074</v>
      </c>
    </row>
    <row r="87" spans="2:9" ht="6" customHeight="1" x14ac:dyDescent="0.2"/>
    <row r="88" spans="2:9" x14ac:dyDescent="0.2">
      <c r="D88" s="83">
        <v>2784591617</v>
      </c>
      <c r="E88" s="83">
        <v>240580852.31</v>
      </c>
      <c r="F88" s="83">
        <v>3025172469.3099999</v>
      </c>
      <c r="G88" s="83">
        <v>544522394.42999995</v>
      </c>
      <c r="H88" s="83">
        <v>544484011.44000006</v>
      </c>
      <c r="I88" s="83">
        <v>2480650074.8800001</v>
      </c>
    </row>
    <row r="89" spans="2:9" x14ac:dyDescent="0.2">
      <c r="D89" s="106">
        <f t="shared" ref="D89:I89" si="10">+D86-D88</f>
        <v>0</v>
      </c>
      <c r="E89" s="106">
        <f t="shared" si="10"/>
        <v>-0.31000000238418579</v>
      </c>
      <c r="F89" s="106">
        <f t="shared" si="10"/>
        <v>-0.30999994277954102</v>
      </c>
      <c r="G89" s="106">
        <f t="shared" si="10"/>
        <v>-0.4299999475479126</v>
      </c>
      <c r="H89" s="106">
        <f t="shared" si="10"/>
        <v>-0.44000005722045898</v>
      </c>
      <c r="I89" s="106">
        <f t="shared" si="10"/>
        <v>-0.88000011444091797</v>
      </c>
    </row>
    <row r="90" spans="2:9" x14ac:dyDescent="0.2">
      <c r="E90" s="121">
        <f>+E86-EAEPE!C17</f>
        <v>0</v>
      </c>
      <c r="G90" s="121">
        <f>+G86-EAEPE!E17</f>
        <v>0</v>
      </c>
      <c r="H90" s="121">
        <f>+H86-EAEPE!F17</f>
        <v>0</v>
      </c>
    </row>
    <row r="94" spans="2:9" x14ac:dyDescent="0.2">
      <c r="D94" s="80">
        <f>+EAEPE!B17</f>
        <v>2784591617</v>
      </c>
      <c r="E94" s="80">
        <f>+EAEPE!C17</f>
        <v>240580852</v>
      </c>
      <c r="F94" s="80">
        <f>+EAEPE!D17</f>
        <v>3025172469</v>
      </c>
      <c r="G94" s="80">
        <f>+EAEPE!E17</f>
        <v>544522394</v>
      </c>
      <c r="H94" s="80">
        <f>+EAEPE!F17</f>
        <v>544484011</v>
      </c>
      <c r="I94" s="80">
        <f>+EAEPE!G17</f>
        <v>2480650074</v>
      </c>
    </row>
    <row r="95" spans="2:9" x14ac:dyDescent="0.2">
      <c r="D95" s="122">
        <f t="shared" ref="D95:I95" si="11">+D94-D88</f>
        <v>0</v>
      </c>
      <c r="E95" s="122">
        <f t="shared" si="11"/>
        <v>-0.31000000238418579</v>
      </c>
      <c r="F95" s="122">
        <f t="shared" si="11"/>
        <v>-0.30999994277954102</v>
      </c>
      <c r="G95" s="122">
        <f t="shared" si="11"/>
        <v>-0.4299999475479126</v>
      </c>
      <c r="H95" s="122">
        <f t="shared" si="11"/>
        <v>-0.44000005722045898</v>
      </c>
      <c r="I95" s="122">
        <f t="shared" si="11"/>
        <v>-0.88000011444091797</v>
      </c>
    </row>
  </sheetData>
  <mergeCells count="14">
    <mergeCell ref="B86:C86"/>
    <mergeCell ref="B7:C10"/>
    <mergeCell ref="D7:H7"/>
    <mergeCell ref="I7:I9"/>
    <mergeCell ref="D8:D9"/>
    <mergeCell ref="F8:F9"/>
    <mergeCell ref="G8:G9"/>
    <mergeCell ref="H8:H9"/>
    <mergeCell ref="B6:I6"/>
    <mergeCell ref="B1:I1"/>
    <mergeCell ref="B2:I2"/>
    <mergeCell ref="B3:I3"/>
    <mergeCell ref="B4:I4"/>
    <mergeCell ref="B5:I5"/>
  </mergeCells>
  <pageMargins left="0.75" right="0.75" top="1" bottom="1" header="0.5" footer="0.5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7"/>
  <sheetViews>
    <sheetView showGridLines="0" zoomScale="115" zoomScaleNormal="115" workbookViewId="0">
      <selection activeCell="C30" sqref="C30"/>
    </sheetView>
  </sheetViews>
  <sheetFormatPr baseColWidth="10" defaultColWidth="11.42578125" defaultRowHeight="14.25" x14ac:dyDescent="0.2"/>
  <cols>
    <col min="1" max="1" width="38.5703125" style="3" bestFit="1" customWidth="1"/>
    <col min="2" max="2" width="13" style="3" bestFit="1" customWidth="1"/>
    <col min="3" max="3" width="16.140625" style="3" customWidth="1"/>
    <col min="4" max="4" width="13" style="3" bestFit="1" customWidth="1"/>
    <col min="5" max="5" width="14.42578125" style="3" customWidth="1"/>
    <col min="6" max="6" width="15.140625" style="3" customWidth="1"/>
    <col min="7" max="7" width="11.7109375" style="3" bestFit="1" customWidth="1"/>
    <col min="8" max="8" width="11.42578125" style="3"/>
    <col min="9" max="9" width="13.140625" style="3" bestFit="1" customWidth="1"/>
    <col min="10" max="16384" width="11.42578125" style="3"/>
  </cols>
  <sheetData>
    <row r="1" spans="1:9" x14ac:dyDescent="0.2">
      <c r="A1" s="147" t="str">
        <f>+C.C!B1</f>
        <v>CUENTA PUBLICA 2022</v>
      </c>
      <c r="B1" s="148"/>
      <c r="C1" s="148"/>
      <c r="D1" s="148"/>
      <c r="E1" s="148"/>
      <c r="F1" s="148"/>
      <c r="G1" s="148"/>
    </row>
    <row r="2" spans="1:9" x14ac:dyDescent="0.2">
      <c r="A2" s="148" t="s">
        <v>1</v>
      </c>
      <c r="B2" s="148"/>
      <c r="C2" s="148"/>
      <c r="D2" s="148"/>
      <c r="E2" s="148"/>
      <c r="F2" s="148"/>
      <c r="G2" s="148"/>
    </row>
    <row r="3" spans="1:9" x14ac:dyDescent="0.2">
      <c r="A3" s="148" t="s">
        <v>40</v>
      </c>
      <c r="B3" s="148"/>
      <c r="C3" s="148"/>
      <c r="D3" s="148"/>
      <c r="E3" s="148"/>
      <c r="F3" s="148"/>
      <c r="G3" s="148"/>
    </row>
    <row r="4" spans="1:9" x14ac:dyDescent="0.2">
      <c r="A4" s="148" t="s">
        <v>130</v>
      </c>
      <c r="B4" s="148"/>
      <c r="C4" s="148"/>
      <c r="D4" s="148"/>
      <c r="E4" s="148"/>
      <c r="F4" s="148"/>
      <c r="G4" s="148"/>
    </row>
    <row r="5" spans="1:9" x14ac:dyDescent="0.2">
      <c r="A5" s="147" t="str">
        <f>+C.C!B5</f>
        <v>DEL 01 DE ENERO DE 2022 AL 31 DE MARZO DE 2022</v>
      </c>
      <c r="B5" s="148"/>
      <c r="C5" s="148"/>
      <c r="D5" s="148"/>
      <c r="E5" s="148"/>
      <c r="F5" s="148"/>
      <c r="G5" s="148"/>
    </row>
    <row r="6" spans="1:9" x14ac:dyDescent="0.2">
      <c r="A6" s="140"/>
      <c r="B6" s="140"/>
      <c r="C6" s="140"/>
      <c r="D6" s="140"/>
      <c r="E6" s="140"/>
      <c r="F6" s="140"/>
      <c r="G6" s="140"/>
    </row>
    <row r="7" spans="1:9" ht="20.100000000000001" customHeight="1" x14ac:dyDescent="0.2">
      <c r="A7" s="1" t="s">
        <v>42</v>
      </c>
      <c r="B7" s="137" t="s">
        <v>43</v>
      </c>
      <c r="C7" s="138"/>
      <c r="D7" s="138"/>
      <c r="E7" s="138"/>
      <c r="F7" s="139"/>
      <c r="G7" s="1" t="s">
        <v>44</v>
      </c>
    </row>
    <row r="8" spans="1:9" ht="15" customHeight="1" x14ac:dyDescent="0.2">
      <c r="A8" s="135"/>
      <c r="B8" s="1" t="s">
        <v>45</v>
      </c>
      <c r="C8" s="9" t="s">
        <v>46</v>
      </c>
      <c r="D8" s="1" t="s">
        <v>9</v>
      </c>
      <c r="E8" s="1" t="s">
        <v>10</v>
      </c>
      <c r="F8" s="1" t="s">
        <v>47</v>
      </c>
      <c r="G8" s="135"/>
    </row>
    <row r="9" spans="1:9" ht="15" customHeight="1" x14ac:dyDescent="0.2">
      <c r="A9" s="135"/>
      <c r="B9" s="136"/>
      <c r="C9" s="10" t="s">
        <v>48</v>
      </c>
      <c r="D9" s="136"/>
      <c r="E9" s="136"/>
      <c r="F9" s="136"/>
      <c r="G9" s="136"/>
    </row>
    <row r="10" spans="1:9" ht="20.100000000000001" customHeight="1" x14ac:dyDescent="0.2">
      <c r="A10" s="136"/>
      <c r="B10" s="11">
        <v>1</v>
      </c>
      <c r="C10" s="11">
        <v>2</v>
      </c>
      <c r="D10" s="11" t="s">
        <v>12</v>
      </c>
      <c r="E10" s="11">
        <v>4</v>
      </c>
      <c r="F10" s="11">
        <v>5</v>
      </c>
      <c r="G10" s="11" t="s">
        <v>49</v>
      </c>
    </row>
    <row r="11" spans="1:9" x14ac:dyDescent="0.2">
      <c r="A11" s="13" t="s">
        <v>131</v>
      </c>
      <c r="B11" s="95">
        <v>2764441833</v>
      </c>
      <c r="C11" s="95">
        <v>239575591</v>
      </c>
      <c r="D11" s="95">
        <v>3004017424</v>
      </c>
      <c r="E11" s="95">
        <v>544522394</v>
      </c>
      <c r="F11" s="95">
        <v>544484011</v>
      </c>
      <c r="G11" s="95">
        <v>2459495029</v>
      </c>
    </row>
    <row r="12" spans="1:9" x14ac:dyDescent="0.2">
      <c r="A12" s="13" t="s">
        <v>132</v>
      </c>
      <c r="B12" s="95">
        <v>20149784</v>
      </c>
      <c r="C12" s="95">
        <v>1005261</v>
      </c>
      <c r="D12" s="95">
        <v>21155045</v>
      </c>
      <c r="E12" s="95">
        <v>0</v>
      </c>
      <c r="F12" s="95">
        <v>0</v>
      </c>
      <c r="G12" s="95">
        <v>21155045</v>
      </c>
    </row>
    <row r="13" spans="1:9" ht="22.5" x14ac:dyDescent="0.2">
      <c r="A13" s="13" t="s">
        <v>133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</row>
    <row r="14" spans="1:9" x14ac:dyDescent="0.2">
      <c r="A14" s="13" t="s">
        <v>91</v>
      </c>
      <c r="B14" s="95">
        <v>0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</row>
    <row r="15" spans="1:9" x14ac:dyDescent="0.2">
      <c r="A15" s="13" t="s">
        <v>119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</row>
    <row r="16" spans="1:9" ht="20.100000000000001" customHeight="1" x14ac:dyDescent="0.2">
      <c r="A16" s="6" t="s">
        <v>56</v>
      </c>
      <c r="B16" s="93">
        <f t="shared" ref="B16:G16" si="0">SUM(B11:B15)</f>
        <v>2784591617</v>
      </c>
      <c r="C16" s="93">
        <f t="shared" si="0"/>
        <v>240580852</v>
      </c>
      <c r="D16" s="93">
        <f t="shared" si="0"/>
        <v>3025172469</v>
      </c>
      <c r="E16" s="93">
        <f t="shared" si="0"/>
        <v>544522394</v>
      </c>
      <c r="F16" s="93">
        <f t="shared" si="0"/>
        <v>544484011</v>
      </c>
      <c r="G16" s="93">
        <f t="shared" si="0"/>
        <v>2480650074</v>
      </c>
      <c r="I16" s="15"/>
    </row>
    <row r="18" spans="1:7" x14ac:dyDescent="0.2">
      <c r="A18" s="77" t="s">
        <v>229</v>
      </c>
      <c r="B18" s="83">
        <v>2784591617</v>
      </c>
      <c r="C18" s="83">
        <v>240580852.31</v>
      </c>
      <c r="D18" s="83">
        <v>3025172469.3099999</v>
      </c>
      <c r="E18" s="83">
        <v>544522394.42999995</v>
      </c>
      <c r="F18" s="83">
        <v>544484011.44000006</v>
      </c>
      <c r="G18" s="83">
        <v>2480650074.8800001</v>
      </c>
    </row>
    <row r="19" spans="1:7" x14ac:dyDescent="0.2">
      <c r="B19" s="41">
        <f>+B18-B16</f>
        <v>0</v>
      </c>
      <c r="C19" s="41">
        <f t="shared" ref="C19:G19" si="1">+C18-C16</f>
        <v>0.31000000238418579</v>
      </c>
      <c r="D19" s="41">
        <f t="shared" si="1"/>
        <v>0.30999994277954102</v>
      </c>
      <c r="E19" s="41">
        <f t="shared" si="1"/>
        <v>0.4299999475479126</v>
      </c>
      <c r="F19" s="41">
        <f t="shared" si="1"/>
        <v>0.44000005722045898</v>
      </c>
      <c r="G19" s="41">
        <f t="shared" si="1"/>
        <v>0.88000011444091797</v>
      </c>
    </row>
    <row r="20" spans="1:7" x14ac:dyDescent="0.2">
      <c r="C20" s="15">
        <f>+C16-C.C!E86</f>
        <v>0</v>
      </c>
      <c r="E20" s="15">
        <f>+E16-C.C!G86</f>
        <v>0</v>
      </c>
      <c r="F20" s="15">
        <f>+F16-C.C!H86</f>
        <v>0</v>
      </c>
    </row>
    <row r="23" spans="1:7" x14ac:dyDescent="0.2">
      <c r="A23" s="84" t="s">
        <v>131</v>
      </c>
      <c r="B23" s="85">
        <v>2764441833</v>
      </c>
      <c r="C23" s="85">
        <v>239575590.72</v>
      </c>
      <c r="D23" s="85">
        <v>3004017423.7199998</v>
      </c>
      <c r="E23" s="85">
        <v>544522394.42999995</v>
      </c>
      <c r="F23" s="85">
        <v>544484011.44000006</v>
      </c>
      <c r="G23" s="85">
        <v>2459495029.29</v>
      </c>
    </row>
    <row r="24" spans="1:7" x14ac:dyDescent="0.2">
      <c r="A24" s="84" t="s">
        <v>132</v>
      </c>
      <c r="B24" s="85">
        <v>20149784</v>
      </c>
      <c r="C24" s="85">
        <v>1005261.59</v>
      </c>
      <c r="D24" s="85">
        <v>21155045.59</v>
      </c>
      <c r="E24" s="86">
        <v>0</v>
      </c>
      <c r="F24" s="86">
        <v>0</v>
      </c>
      <c r="G24" s="85">
        <v>21155045.59</v>
      </c>
    </row>
    <row r="25" spans="1:7" x14ac:dyDescent="0.2">
      <c r="A25" s="84" t="s">
        <v>133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</row>
    <row r="26" spans="1:7" x14ac:dyDescent="0.2">
      <c r="A26" s="84" t="s">
        <v>91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</row>
    <row r="27" spans="1:7" x14ac:dyDescent="0.2">
      <c r="A27" s="84" t="s">
        <v>119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</row>
  </sheetData>
  <mergeCells count="13">
    <mergeCell ref="A7:A10"/>
    <mergeCell ref="B7:F7"/>
    <mergeCell ref="G7:G9"/>
    <mergeCell ref="B8:B9"/>
    <mergeCell ref="D8:D9"/>
    <mergeCell ref="E8:E9"/>
    <mergeCell ref="F8:F9"/>
    <mergeCell ref="A6:G6"/>
    <mergeCell ref="A1:G1"/>
    <mergeCell ref="A2:G2"/>
    <mergeCell ref="A3:G3"/>
    <mergeCell ref="A4:G4"/>
    <mergeCell ref="A5:G5"/>
  </mergeCells>
  <pageMargins left="0.75" right="0.75" top="1" bottom="1" header="0.5" footer="0.5"/>
  <ignoredErrors>
    <ignoredError sqref="B16:G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8"/>
  <sheetViews>
    <sheetView showGridLines="0" topLeftCell="A16" workbookViewId="0">
      <selection sqref="A1:H43"/>
    </sheetView>
  </sheetViews>
  <sheetFormatPr baseColWidth="10" defaultColWidth="11.42578125" defaultRowHeight="14.25" x14ac:dyDescent="0.2"/>
  <cols>
    <col min="1" max="1" width="6" style="3" customWidth="1"/>
    <col min="2" max="2" width="45.7109375" style="3" bestFit="1" customWidth="1"/>
    <col min="3" max="7" width="13" style="3" bestFit="1" customWidth="1"/>
    <col min="8" max="8" width="14.140625" style="3" customWidth="1"/>
    <col min="9" max="16384" width="11.42578125" style="3"/>
  </cols>
  <sheetData>
    <row r="1" spans="1:8" x14ac:dyDescent="0.2">
      <c r="A1" s="147" t="str">
        <f>+CE!A1</f>
        <v>CUENTA PUBLICA 2022</v>
      </c>
      <c r="B1" s="148"/>
      <c r="C1" s="148"/>
      <c r="D1" s="148"/>
      <c r="E1" s="148"/>
      <c r="F1" s="148"/>
      <c r="G1" s="148"/>
      <c r="H1" s="148"/>
    </row>
    <row r="2" spans="1:8" x14ac:dyDescent="0.2">
      <c r="A2" s="148" t="s">
        <v>1</v>
      </c>
      <c r="B2" s="148"/>
      <c r="C2" s="148"/>
      <c r="D2" s="148"/>
      <c r="E2" s="148"/>
      <c r="F2" s="148"/>
      <c r="G2" s="148"/>
      <c r="H2" s="148"/>
    </row>
    <row r="3" spans="1:8" x14ac:dyDescent="0.2">
      <c r="A3" s="148" t="s">
        <v>40</v>
      </c>
      <c r="B3" s="148"/>
      <c r="C3" s="148"/>
      <c r="D3" s="148"/>
      <c r="E3" s="148"/>
      <c r="F3" s="148"/>
      <c r="G3" s="148"/>
      <c r="H3" s="148"/>
    </row>
    <row r="4" spans="1:8" x14ac:dyDescent="0.2">
      <c r="A4" s="148" t="s">
        <v>134</v>
      </c>
      <c r="B4" s="148"/>
      <c r="C4" s="148"/>
      <c r="D4" s="148"/>
      <c r="E4" s="148"/>
      <c r="F4" s="148"/>
      <c r="G4" s="148"/>
      <c r="H4" s="148"/>
    </row>
    <row r="5" spans="1:8" x14ac:dyDescent="0.2">
      <c r="A5" s="147" t="str">
        <f>+CE!A5</f>
        <v>DEL 01 DE ENERO DE 2022 AL 31 DE MARZO DE 2022</v>
      </c>
      <c r="B5" s="148"/>
      <c r="C5" s="148"/>
      <c r="D5" s="148"/>
      <c r="E5" s="148"/>
      <c r="F5" s="148"/>
      <c r="G5" s="148"/>
      <c r="H5" s="148"/>
    </row>
    <row r="6" spans="1:8" x14ac:dyDescent="0.2">
      <c r="A6" s="140"/>
      <c r="B6" s="140"/>
      <c r="C6" s="140"/>
      <c r="D6" s="140"/>
      <c r="E6" s="140"/>
      <c r="F6" s="140"/>
      <c r="G6" s="140"/>
      <c r="H6" s="140"/>
    </row>
    <row r="7" spans="1:8" ht="12" customHeight="1" x14ac:dyDescent="0.2">
      <c r="A7" s="174" t="s">
        <v>42</v>
      </c>
      <c r="B7" s="175"/>
      <c r="C7" s="137" t="s">
        <v>43</v>
      </c>
      <c r="D7" s="138"/>
      <c r="E7" s="138"/>
      <c r="F7" s="138"/>
      <c r="G7" s="139"/>
      <c r="H7" s="1" t="s">
        <v>44</v>
      </c>
    </row>
    <row r="8" spans="1:8" ht="12" customHeight="1" x14ac:dyDescent="0.2">
      <c r="A8" s="176"/>
      <c r="B8" s="164"/>
      <c r="C8" s="1" t="s">
        <v>45</v>
      </c>
      <c r="D8" s="9" t="s">
        <v>46</v>
      </c>
      <c r="E8" s="1" t="s">
        <v>9</v>
      </c>
      <c r="F8" s="1" t="s">
        <v>10</v>
      </c>
      <c r="G8" s="1" t="s">
        <v>47</v>
      </c>
      <c r="H8" s="135"/>
    </row>
    <row r="9" spans="1:8" ht="12" customHeight="1" x14ac:dyDescent="0.2">
      <c r="A9" s="176"/>
      <c r="B9" s="164"/>
      <c r="C9" s="136"/>
      <c r="D9" s="10" t="s">
        <v>48</v>
      </c>
      <c r="E9" s="136"/>
      <c r="F9" s="136"/>
      <c r="G9" s="136"/>
      <c r="H9" s="136"/>
    </row>
    <row r="10" spans="1:8" ht="12" customHeight="1" x14ac:dyDescent="0.2">
      <c r="A10" s="177"/>
      <c r="B10" s="166"/>
      <c r="C10" s="11">
        <v>1</v>
      </c>
      <c r="D10" s="11">
        <v>2</v>
      </c>
      <c r="E10" s="11" t="s">
        <v>12</v>
      </c>
      <c r="F10" s="11">
        <v>4</v>
      </c>
      <c r="G10" s="11">
        <v>5</v>
      </c>
      <c r="H10" s="11" t="s">
        <v>49</v>
      </c>
    </row>
    <row r="11" spans="1:8" s="18" customFormat="1" ht="15" x14ac:dyDescent="0.25">
      <c r="A11" s="29" t="s">
        <v>135</v>
      </c>
      <c r="B11" s="30"/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</row>
    <row r="12" spans="1:8" x14ac:dyDescent="0.2">
      <c r="A12" s="25"/>
      <c r="B12" s="26" t="s">
        <v>136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</row>
    <row r="13" spans="1:8" x14ac:dyDescent="0.2">
      <c r="A13" s="25"/>
      <c r="B13" s="26" t="s">
        <v>137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</row>
    <row r="14" spans="1:8" x14ac:dyDescent="0.2">
      <c r="A14" s="25"/>
      <c r="B14" s="26" t="s">
        <v>138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</row>
    <row r="15" spans="1:8" x14ac:dyDescent="0.2">
      <c r="A15" s="25"/>
      <c r="B15" s="26" t="s">
        <v>139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</row>
    <row r="16" spans="1:8" x14ac:dyDescent="0.2">
      <c r="A16" s="25"/>
      <c r="B16" s="26" t="s">
        <v>140</v>
      </c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</row>
    <row r="17" spans="1:8" x14ac:dyDescent="0.2">
      <c r="A17" s="25"/>
      <c r="B17" s="26" t="s">
        <v>141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</row>
    <row r="18" spans="1:8" x14ac:dyDescent="0.2">
      <c r="A18" s="25"/>
      <c r="B18" s="26" t="s">
        <v>142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</row>
    <row r="19" spans="1:8" x14ac:dyDescent="0.2">
      <c r="A19" s="25"/>
      <c r="B19" s="26" t="s">
        <v>85</v>
      </c>
      <c r="C19" s="95">
        <v>0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</row>
    <row r="20" spans="1:8" s="18" customFormat="1" ht="15" x14ac:dyDescent="0.25">
      <c r="A20" s="31" t="s">
        <v>143</v>
      </c>
      <c r="B20" s="32"/>
      <c r="C20" s="94">
        <f>+C21+C22+C23</f>
        <v>2784591617</v>
      </c>
      <c r="D20" s="94">
        <f t="shared" ref="D20:H20" si="0">+D21+D22+D23</f>
        <v>240580852</v>
      </c>
      <c r="E20" s="94">
        <f t="shared" si="0"/>
        <v>3025172469</v>
      </c>
      <c r="F20" s="94">
        <f t="shared" si="0"/>
        <v>544522394</v>
      </c>
      <c r="G20" s="94">
        <f t="shared" si="0"/>
        <v>544484011</v>
      </c>
      <c r="H20" s="94">
        <f t="shared" si="0"/>
        <v>2480650074</v>
      </c>
    </row>
    <row r="21" spans="1:8" x14ac:dyDescent="0.2">
      <c r="A21" s="25"/>
      <c r="B21" s="26" t="s">
        <v>144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</row>
    <row r="22" spans="1:8" x14ac:dyDescent="0.2">
      <c r="A22" s="25"/>
      <c r="B22" s="26" t="s">
        <v>145</v>
      </c>
      <c r="C22" s="95">
        <v>228000</v>
      </c>
      <c r="D22" s="95">
        <v>2539172</v>
      </c>
      <c r="E22" s="95">
        <v>2767172</v>
      </c>
      <c r="F22" s="95">
        <v>190857</v>
      </c>
      <c r="G22" s="95">
        <v>190857</v>
      </c>
      <c r="H22" s="95">
        <v>2576314</v>
      </c>
    </row>
    <row r="23" spans="1:8" x14ac:dyDescent="0.2">
      <c r="A23" s="25"/>
      <c r="B23" s="26" t="s">
        <v>146</v>
      </c>
      <c r="C23" s="95">
        <v>2784363617</v>
      </c>
      <c r="D23" s="95">
        <v>238041680</v>
      </c>
      <c r="E23" s="95">
        <v>3022405297</v>
      </c>
      <c r="F23" s="95">
        <v>544331537</v>
      </c>
      <c r="G23" s="95">
        <v>544293154</v>
      </c>
      <c r="H23" s="95">
        <v>2478073760</v>
      </c>
    </row>
    <row r="24" spans="1:8" x14ac:dyDescent="0.2">
      <c r="A24" s="25"/>
      <c r="B24" s="26" t="s">
        <v>147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</row>
    <row r="25" spans="1:8" x14ac:dyDescent="0.2">
      <c r="A25" s="25"/>
      <c r="B25" s="26" t="s">
        <v>148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</row>
    <row r="26" spans="1:8" x14ac:dyDescent="0.2">
      <c r="A26" s="25"/>
      <c r="B26" s="26" t="s">
        <v>149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</row>
    <row r="27" spans="1:8" x14ac:dyDescent="0.2">
      <c r="A27" s="25"/>
      <c r="B27" s="26" t="s">
        <v>150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</row>
    <row r="28" spans="1:8" s="18" customFormat="1" ht="15" x14ac:dyDescent="0.25">
      <c r="A28" s="31" t="s">
        <v>151</v>
      </c>
      <c r="B28" s="32"/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</row>
    <row r="29" spans="1:8" x14ac:dyDescent="0.2">
      <c r="A29" s="25"/>
      <c r="B29" s="26" t="s">
        <v>152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</row>
    <row r="30" spans="1:8" x14ac:dyDescent="0.2">
      <c r="A30" s="25"/>
      <c r="B30" s="26" t="s">
        <v>153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</row>
    <row r="31" spans="1:8" x14ac:dyDescent="0.2">
      <c r="A31" s="25"/>
      <c r="B31" s="26" t="s">
        <v>154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</row>
    <row r="32" spans="1:8" x14ac:dyDescent="0.2">
      <c r="A32" s="25"/>
      <c r="B32" s="26" t="s">
        <v>155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</row>
    <row r="33" spans="1:8" x14ac:dyDescent="0.2">
      <c r="A33" s="25"/>
      <c r="B33" s="26" t="s">
        <v>156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</row>
    <row r="34" spans="1:8" x14ac:dyDescent="0.2">
      <c r="A34" s="25"/>
      <c r="B34" s="26" t="s">
        <v>157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</row>
    <row r="35" spans="1:8" x14ac:dyDescent="0.2">
      <c r="A35" s="25"/>
      <c r="B35" s="26" t="s">
        <v>158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</row>
    <row r="36" spans="1:8" x14ac:dyDescent="0.2">
      <c r="A36" s="25"/>
      <c r="B36" s="26" t="s">
        <v>159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</row>
    <row r="37" spans="1:8" x14ac:dyDescent="0.2">
      <c r="A37" s="25"/>
      <c r="B37" s="26" t="s">
        <v>160</v>
      </c>
      <c r="C37" s="95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</row>
    <row r="38" spans="1:8" s="18" customFormat="1" ht="15" x14ac:dyDescent="0.25">
      <c r="A38" s="31" t="s">
        <v>161</v>
      </c>
      <c r="B38" s="32"/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</row>
    <row r="39" spans="1:8" x14ac:dyDescent="0.2">
      <c r="A39" s="25"/>
      <c r="B39" s="26" t="s">
        <v>162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</row>
    <row r="40" spans="1:8" x14ac:dyDescent="0.2">
      <c r="A40" s="25"/>
      <c r="B40" s="26" t="s">
        <v>163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</row>
    <row r="41" spans="1:8" x14ac:dyDescent="0.2">
      <c r="A41" s="25"/>
      <c r="B41" s="26" t="s">
        <v>164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</row>
    <row r="42" spans="1:8" x14ac:dyDescent="0.2">
      <c r="A42" s="27"/>
      <c r="B42" s="28" t="s">
        <v>165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</row>
    <row r="43" spans="1:8" ht="20.100000000000001" customHeight="1" x14ac:dyDescent="0.2">
      <c r="A43" s="159" t="s">
        <v>56</v>
      </c>
      <c r="B43" s="173"/>
      <c r="C43" s="93">
        <f t="shared" ref="C43:H43" si="1">+C11+C20+C28+C38</f>
        <v>2784591617</v>
      </c>
      <c r="D43" s="93">
        <f t="shared" si="1"/>
        <v>240580852</v>
      </c>
      <c r="E43" s="93">
        <f t="shared" si="1"/>
        <v>3025172469</v>
      </c>
      <c r="F43" s="93">
        <f t="shared" si="1"/>
        <v>544522394</v>
      </c>
      <c r="G43" s="93">
        <f t="shared" si="1"/>
        <v>544484011</v>
      </c>
      <c r="H43" s="93">
        <f t="shared" si="1"/>
        <v>2480650074</v>
      </c>
    </row>
    <row r="46" spans="1:8" x14ac:dyDescent="0.2">
      <c r="B46" s="77" t="s">
        <v>229</v>
      </c>
      <c r="C46" s="83">
        <v>2784591617</v>
      </c>
      <c r="D46" s="83">
        <v>240580852.31</v>
      </c>
      <c r="E46" s="83">
        <v>3025172469.3099999</v>
      </c>
      <c r="F46" s="83">
        <v>544522394.42999995</v>
      </c>
      <c r="G46" s="83">
        <v>544484011.44000006</v>
      </c>
      <c r="H46" s="83">
        <v>2480650074.8800001</v>
      </c>
    </row>
    <row r="47" spans="1:8" x14ac:dyDescent="0.2">
      <c r="C47" s="75">
        <f t="shared" ref="C47:H47" si="2">+C46-C43</f>
        <v>0</v>
      </c>
      <c r="D47" s="75">
        <f t="shared" si="2"/>
        <v>0.31000000238418579</v>
      </c>
      <c r="E47" s="75">
        <f t="shared" si="2"/>
        <v>0.30999994277954102</v>
      </c>
      <c r="F47" s="75">
        <f t="shared" si="2"/>
        <v>0.4299999475479126</v>
      </c>
      <c r="G47" s="75">
        <f t="shared" si="2"/>
        <v>0.44000005722045898</v>
      </c>
      <c r="H47" s="75">
        <f t="shared" si="2"/>
        <v>0.88000011444091797</v>
      </c>
    </row>
    <row r="48" spans="1:8" x14ac:dyDescent="0.2">
      <c r="D48" s="15">
        <f>+D43-CE!C16</f>
        <v>0</v>
      </c>
      <c r="F48" s="15">
        <f>+F43-CE!E16</f>
        <v>0</v>
      </c>
      <c r="G48" s="15">
        <f>+G43-CE!F16</f>
        <v>0</v>
      </c>
    </row>
  </sheetData>
  <mergeCells count="14">
    <mergeCell ref="A43:B43"/>
    <mergeCell ref="A7:B10"/>
    <mergeCell ref="C7:G7"/>
    <mergeCell ref="H7:H9"/>
    <mergeCell ref="C8:C9"/>
    <mergeCell ref="E8:E9"/>
    <mergeCell ref="F8:F9"/>
    <mergeCell ref="G8:G9"/>
    <mergeCell ref="A6:H6"/>
    <mergeCell ref="A1:H1"/>
    <mergeCell ref="A2:H2"/>
    <mergeCell ref="A3:H3"/>
    <mergeCell ref="A4:H4"/>
    <mergeCell ref="A5:H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workbookViewId="0">
      <selection activeCell="B2" sqref="B2:I33"/>
    </sheetView>
  </sheetViews>
  <sheetFormatPr baseColWidth="10" defaultColWidth="11.42578125" defaultRowHeight="14.25" x14ac:dyDescent="0.2"/>
  <cols>
    <col min="1" max="1" width="3" style="3" customWidth="1"/>
    <col min="2" max="2" width="18.5703125" style="3" customWidth="1"/>
    <col min="3" max="3" width="19" style="3" customWidth="1"/>
    <col min="4" max="7" width="11.42578125" style="3"/>
    <col min="8" max="8" width="13.42578125" style="3" customWidth="1"/>
    <col min="9" max="9" width="10" style="3" customWidth="1"/>
    <col min="10" max="10" width="3" style="3" customWidth="1"/>
    <col min="11" max="16384" width="11.42578125" style="3"/>
  </cols>
  <sheetData>
    <row r="1" spans="1:10" x14ac:dyDescent="0.2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33"/>
      <c r="B2" s="178" t="str">
        <f>+F.F!A1</f>
        <v>CUENTA PUBLICA 2022</v>
      </c>
      <c r="C2" s="179"/>
      <c r="D2" s="179"/>
      <c r="E2" s="179"/>
      <c r="F2" s="179"/>
      <c r="G2" s="179"/>
      <c r="H2" s="179"/>
      <c r="I2" s="180"/>
      <c r="J2" s="33"/>
    </row>
    <row r="3" spans="1:10" x14ac:dyDescent="0.2">
      <c r="A3" s="33"/>
      <c r="B3" s="181" t="s">
        <v>1</v>
      </c>
      <c r="C3" s="182"/>
      <c r="D3" s="182"/>
      <c r="E3" s="182"/>
      <c r="F3" s="182"/>
      <c r="G3" s="182"/>
      <c r="H3" s="182"/>
      <c r="I3" s="183"/>
      <c r="J3" s="33"/>
    </row>
    <row r="4" spans="1:10" x14ac:dyDescent="0.2">
      <c r="A4" s="33"/>
      <c r="B4" s="181" t="s">
        <v>232</v>
      </c>
      <c r="C4" s="182"/>
      <c r="D4" s="182"/>
      <c r="E4" s="182"/>
      <c r="F4" s="182"/>
      <c r="G4" s="182"/>
      <c r="H4" s="182"/>
      <c r="I4" s="183"/>
      <c r="J4" s="33"/>
    </row>
    <row r="5" spans="1:10" x14ac:dyDescent="0.2">
      <c r="A5" s="33"/>
      <c r="B5" s="184" t="str">
        <f>+F.F!A5</f>
        <v>DEL 01 DE ENERO DE 2022 AL 31 DE MARZO DE 2022</v>
      </c>
      <c r="C5" s="185"/>
      <c r="D5" s="185"/>
      <c r="E5" s="185"/>
      <c r="F5" s="185"/>
      <c r="G5" s="185"/>
      <c r="H5" s="185"/>
      <c r="I5" s="186"/>
      <c r="J5" s="33"/>
    </row>
    <row r="6" spans="1:10" x14ac:dyDescent="0.2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 x14ac:dyDescent="0.2">
      <c r="A7" s="33"/>
      <c r="B7" s="187" t="s">
        <v>166</v>
      </c>
      <c r="C7" s="187"/>
      <c r="D7" s="187" t="s">
        <v>167</v>
      </c>
      <c r="E7" s="187"/>
      <c r="F7" s="187" t="s">
        <v>168</v>
      </c>
      <c r="G7" s="187"/>
      <c r="H7" s="187" t="s">
        <v>169</v>
      </c>
      <c r="I7" s="187"/>
      <c r="J7" s="33"/>
    </row>
    <row r="8" spans="1:10" x14ac:dyDescent="0.2">
      <c r="A8" s="33"/>
      <c r="B8" s="187"/>
      <c r="C8" s="187"/>
      <c r="D8" s="187" t="s">
        <v>170</v>
      </c>
      <c r="E8" s="187"/>
      <c r="F8" s="187" t="s">
        <v>171</v>
      </c>
      <c r="G8" s="187"/>
      <c r="H8" s="187" t="s">
        <v>172</v>
      </c>
      <c r="I8" s="187"/>
      <c r="J8" s="33"/>
    </row>
    <row r="9" spans="1:10" x14ac:dyDescent="0.2">
      <c r="A9" s="33"/>
      <c r="B9" s="181" t="s">
        <v>173</v>
      </c>
      <c r="C9" s="182"/>
      <c r="D9" s="182"/>
      <c r="E9" s="182"/>
      <c r="F9" s="182"/>
      <c r="G9" s="182"/>
      <c r="H9" s="182"/>
      <c r="I9" s="183"/>
      <c r="J9" s="33"/>
    </row>
    <row r="10" spans="1:10" x14ac:dyDescent="0.2">
      <c r="A10" s="33"/>
      <c r="B10" s="188"/>
      <c r="C10" s="188"/>
      <c r="D10" s="188"/>
      <c r="E10" s="188"/>
      <c r="F10" s="188"/>
      <c r="G10" s="188"/>
      <c r="H10" s="190">
        <f>+D10-F10</f>
        <v>0</v>
      </c>
      <c r="I10" s="191"/>
      <c r="J10" s="33"/>
    </row>
    <row r="11" spans="1:10" x14ac:dyDescent="0.2">
      <c r="A11" s="33"/>
      <c r="B11" s="188"/>
      <c r="C11" s="188"/>
      <c r="D11" s="189"/>
      <c r="E11" s="189"/>
      <c r="F11" s="189"/>
      <c r="G11" s="189"/>
      <c r="H11" s="190">
        <f t="shared" ref="H11:H19" si="0">+D11-F11</f>
        <v>0</v>
      </c>
      <c r="I11" s="191"/>
      <c r="J11" s="33"/>
    </row>
    <row r="12" spans="1:10" x14ac:dyDescent="0.2">
      <c r="A12" s="33"/>
      <c r="B12" s="188"/>
      <c r="C12" s="188"/>
      <c r="D12" s="189"/>
      <c r="E12" s="189"/>
      <c r="F12" s="189"/>
      <c r="G12" s="189"/>
      <c r="H12" s="190">
        <f t="shared" si="0"/>
        <v>0</v>
      </c>
      <c r="I12" s="191"/>
      <c r="J12" s="33"/>
    </row>
    <row r="13" spans="1:10" x14ac:dyDescent="0.2">
      <c r="A13" s="33"/>
      <c r="B13" s="188"/>
      <c r="C13" s="188"/>
      <c r="D13" s="189"/>
      <c r="E13" s="189"/>
      <c r="F13" s="189"/>
      <c r="G13" s="189"/>
      <c r="H13" s="190">
        <f t="shared" si="0"/>
        <v>0</v>
      </c>
      <c r="I13" s="191"/>
      <c r="J13" s="33"/>
    </row>
    <row r="14" spans="1:10" x14ac:dyDescent="0.2">
      <c r="A14" s="33"/>
      <c r="B14" s="188"/>
      <c r="C14" s="188"/>
      <c r="D14" s="189"/>
      <c r="E14" s="189"/>
      <c r="F14" s="189"/>
      <c r="G14" s="189"/>
      <c r="H14" s="190">
        <f t="shared" si="0"/>
        <v>0</v>
      </c>
      <c r="I14" s="191"/>
      <c r="J14" s="33"/>
    </row>
    <row r="15" spans="1:10" x14ac:dyDescent="0.2">
      <c r="A15" s="33"/>
      <c r="B15" s="188"/>
      <c r="C15" s="188"/>
      <c r="D15" s="189"/>
      <c r="E15" s="189"/>
      <c r="F15" s="189"/>
      <c r="G15" s="189"/>
      <c r="H15" s="190">
        <f t="shared" si="0"/>
        <v>0</v>
      </c>
      <c r="I15" s="191"/>
      <c r="J15" s="33"/>
    </row>
    <row r="16" spans="1:10" x14ac:dyDescent="0.2">
      <c r="A16" s="33"/>
      <c r="B16" s="188"/>
      <c r="C16" s="188"/>
      <c r="D16" s="189"/>
      <c r="E16" s="189"/>
      <c r="F16" s="189"/>
      <c r="G16" s="189"/>
      <c r="H16" s="190">
        <f t="shared" si="0"/>
        <v>0</v>
      </c>
      <c r="I16" s="191"/>
      <c r="J16" s="33"/>
    </row>
    <row r="17" spans="1:10" x14ac:dyDescent="0.2">
      <c r="A17" s="33"/>
      <c r="B17" s="188"/>
      <c r="C17" s="188"/>
      <c r="D17" s="189"/>
      <c r="E17" s="189"/>
      <c r="F17" s="189"/>
      <c r="G17" s="189"/>
      <c r="H17" s="190">
        <f t="shared" si="0"/>
        <v>0</v>
      </c>
      <c r="I17" s="191"/>
      <c r="J17" s="33"/>
    </row>
    <row r="18" spans="1:10" x14ac:dyDescent="0.2">
      <c r="A18" s="33"/>
      <c r="B18" s="188"/>
      <c r="C18" s="188"/>
      <c r="D18" s="189"/>
      <c r="E18" s="189"/>
      <c r="F18" s="189"/>
      <c r="G18" s="189"/>
      <c r="H18" s="190">
        <f t="shared" si="0"/>
        <v>0</v>
      </c>
      <c r="I18" s="191"/>
      <c r="J18" s="33"/>
    </row>
    <row r="19" spans="1:10" x14ac:dyDescent="0.2">
      <c r="A19" s="33"/>
      <c r="B19" s="188" t="s">
        <v>174</v>
      </c>
      <c r="C19" s="188"/>
      <c r="D19" s="189">
        <f>SUM(D10:E18)</f>
        <v>0</v>
      </c>
      <c r="E19" s="189"/>
      <c r="F19" s="189">
        <f>SUM(F10:G18)</f>
        <v>0</v>
      </c>
      <c r="G19" s="189"/>
      <c r="H19" s="190">
        <f t="shared" si="0"/>
        <v>0</v>
      </c>
      <c r="I19" s="191"/>
      <c r="J19" s="33"/>
    </row>
    <row r="20" spans="1:10" x14ac:dyDescent="0.2">
      <c r="A20" s="33"/>
      <c r="B20" s="188"/>
      <c r="C20" s="188"/>
      <c r="D20" s="188"/>
      <c r="E20" s="188"/>
      <c r="F20" s="188"/>
      <c r="G20" s="188"/>
      <c r="H20" s="188"/>
      <c r="I20" s="188"/>
      <c r="J20" s="33"/>
    </row>
    <row r="21" spans="1:10" x14ac:dyDescent="0.2">
      <c r="A21" s="33"/>
      <c r="B21" s="181" t="s">
        <v>175</v>
      </c>
      <c r="C21" s="182"/>
      <c r="D21" s="182"/>
      <c r="E21" s="182"/>
      <c r="F21" s="182"/>
      <c r="G21" s="182"/>
      <c r="H21" s="182"/>
      <c r="I21" s="183"/>
      <c r="J21" s="33"/>
    </row>
    <row r="22" spans="1:10" x14ac:dyDescent="0.2">
      <c r="A22" s="33"/>
      <c r="B22" s="188"/>
      <c r="C22" s="188"/>
      <c r="D22" s="188"/>
      <c r="E22" s="188"/>
      <c r="F22" s="188"/>
      <c r="G22" s="188"/>
      <c r="H22" s="188"/>
      <c r="I22" s="188"/>
      <c r="J22" s="33"/>
    </row>
    <row r="23" spans="1:10" x14ac:dyDescent="0.2">
      <c r="A23" s="33"/>
      <c r="B23" s="188"/>
      <c r="C23" s="188"/>
      <c r="D23" s="189"/>
      <c r="E23" s="189"/>
      <c r="F23" s="189"/>
      <c r="G23" s="189"/>
      <c r="H23" s="190">
        <f>+D23-F23</f>
        <v>0</v>
      </c>
      <c r="I23" s="191"/>
      <c r="J23" s="33"/>
    </row>
    <row r="24" spans="1:10" x14ac:dyDescent="0.2">
      <c r="A24" s="33"/>
      <c r="B24" s="188"/>
      <c r="C24" s="188"/>
      <c r="D24" s="189"/>
      <c r="E24" s="189"/>
      <c r="F24" s="189"/>
      <c r="G24" s="189"/>
      <c r="H24" s="190">
        <f>+D24-F24</f>
        <v>0</v>
      </c>
      <c r="I24" s="191"/>
      <c r="J24" s="33"/>
    </row>
    <row r="25" spans="1:10" x14ac:dyDescent="0.2">
      <c r="A25" s="33"/>
      <c r="B25" s="188"/>
      <c r="C25" s="188"/>
      <c r="D25" s="189"/>
      <c r="E25" s="189"/>
      <c r="F25" s="189"/>
      <c r="G25" s="189"/>
      <c r="H25" s="190">
        <f t="shared" ref="H25:H30" si="1">+D25-F25</f>
        <v>0</v>
      </c>
      <c r="I25" s="191"/>
      <c r="J25" s="33"/>
    </row>
    <row r="26" spans="1:10" x14ac:dyDescent="0.2">
      <c r="A26" s="33"/>
      <c r="B26" s="188"/>
      <c r="C26" s="188"/>
      <c r="D26" s="189"/>
      <c r="E26" s="189"/>
      <c r="F26" s="189"/>
      <c r="G26" s="189"/>
      <c r="H26" s="190">
        <f t="shared" si="1"/>
        <v>0</v>
      </c>
      <c r="I26" s="191"/>
      <c r="J26" s="33"/>
    </row>
    <row r="27" spans="1:10" x14ac:dyDescent="0.2">
      <c r="A27" s="33"/>
      <c r="B27" s="188"/>
      <c r="C27" s="188"/>
      <c r="D27" s="189"/>
      <c r="E27" s="189"/>
      <c r="F27" s="189"/>
      <c r="G27" s="189"/>
      <c r="H27" s="190">
        <f t="shared" si="1"/>
        <v>0</v>
      </c>
      <c r="I27" s="191"/>
      <c r="J27" s="33"/>
    </row>
    <row r="28" spans="1:10" x14ac:dyDescent="0.2">
      <c r="A28" s="33"/>
      <c r="B28" s="188"/>
      <c r="C28" s="188"/>
      <c r="D28" s="189"/>
      <c r="E28" s="189"/>
      <c r="F28" s="189"/>
      <c r="G28" s="189"/>
      <c r="H28" s="190">
        <f t="shared" si="1"/>
        <v>0</v>
      </c>
      <c r="I28" s="191"/>
      <c r="J28" s="33"/>
    </row>
    <row r="29" spans="1:10" x14ac:dyDescent="0.2">
      <c r="A29" s="33"/>
      <c r="B29" s="188"/>
      <c r="C29" s="188"/>
      <c r="D29" s="189"/>
      <c r="E29" s="189"/>
      <c r="F29" s="189"/>
      <c r="G29" s="189"/>
      <c r="H29" s="190">
        <f t="shared" si="1"/>
        <v>0</v>
      </c>
      <c r="I29" s="191"/>
      <c r="J29" s="33"/>
    </row>
    <row r="30" spans="1:10" x14ac:dyDescent="0.2">
      <c r="A30" s="33"/>
      <c r="B30" s="188"/>
      <c r="C30" s="188"/>
      <c r="D30" s="189"/>
      <c r="E30" s="189"/>
      <c r="F30" s="189"/>
      <c r="G30" s="189"/>
      <c r="H30" s="190">
        <f t="shared" si="1"/>
        <v>0</v>
      </c>
      <c r="I30" s="191"/>
      <c r="J30" s="33"/>
    </row>
    <row r="31" spans="1:10" x14ac:dyDescent="0.2">
      <c r="A31" s="33"/>
      <c r="B31" s="188" t="s">
        <v>176</v>
      </c>
      <c r="C31" s="188"/>
      <c r="D31" s="189">
        <f>SUM(D22:E30)</f>
        <v>0</v>
      </c>
      <c r="E31" s="189"/>
      <c r="F31" s="189">
        <f>SUM(F22:G30)</f>
        <v>0</v>
      </c>
      <c r="G31" s="189"/>
      <c r="H31" s="189">
        <f>+D31-F31</f>
        <v>0</v>
      </c>
      <c r="I31" s="189"/>
      <c r="J31" s="33"/>
    </row>
    <row r="32" spans="1:10" x14ac:dyDescent="0.2">
      <c r="A32" s="33"/>
      <c r="B32" s="188"/>
      <c r="C32" s="188"/>
      <c r="D32" s="189"/>
      <c r="E32" s="189"/>
      <c r="F32" s="189"/>
      <c r="G32" s="189"/>
      <c r="H32" s="189"/>
      <c r="I32" s="189"/>
      <c r="J32" s="33"/>
    </row>
    <row r="33" spans="1:10" x14ac:dyDescent="0.2">
      <c r="A33" s="33"/>
      <c r="B33" s="192" t="s">
        <v>24</v>
      </c>
      <c r="C33" s="193"/>
      <c r="D33" s="190">
        <f>+D19+D31</f>
        <v>0</v>
      </c>
      <c r="E33" s="191"/>
      <c r="F33" s="190">
        <f>+F19+F31</f>
        <v>0</v>
      </c>
      <c r="G33" s="191"/>
      <c r="H33" s="190">
        <f>+H19+H31</f>
        <v>0</v>
      </c>
      <c r="I33" s="191"/>
      <c r="J33" s="33"/>
    </row>
    <row r="34" spans="1:10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</row>
  </sheetData>
  <mergeCells count="106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2:I2"/>
    <mergeCell ref="B3:I3"/>
    <mergeCell ref="B4:I4"/>
    <mergeCell ref="B5:I5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5"/>
  <sheetViews>
    <sheetView workbookViewId="0">
      <selection sqref="A1:C35"/>
    </sheetView>
  </sheetViews>
  <sheetFormatPr baseColWidth="10" defaultColWidth="11.42578125" defaultRowHeight="11.25" x14ac:dyDescent="0.2"/>
  <cols>
    <col min="1" max="1" width="43.7109375" style="4" customWidth="1"/>
    <col min="2" max="2" width="28.85546875" style="4" customWidth="1"/>
    <col min="3" max="3" width="24.42578125" style="4" customWidth="1"/>
    <col min="4" max="16384" width="11.42578125" style="4"/>
  </cols>
  <sheetData>
    <row r="1" spans="1:3" x14ac:dyDescent="0.2">
      <c r="A1" s="178" t="str">
        <f>+'End Neto'!B2</f>
        <v>CUENTA PUBLICA 2022</v>
      </c>
      <c r="B1" s="179"/>
      <c r="C1" s="180"/>
    </row>
    <row r="2" spans="1:3" x14ac:dyDescent="0.2">
      <c r="A2" s="181" t="str">
        <f>+'End Neto'!B3</f>
        <v>OPD SALUD DE TLAXCALA</v>
      </c>
      <c r="B2" s="182"/>
      <c r="C2" s="183"/>
    </row>
    <row r="3" spans="1:3" x14ac:dyDescent="0.2">
      <c r="A3" s="181" t="s">
        <v>237</v>
      </c>
      <c r="B3" s="182"/>
      <c r="C3" s="183"/>
    </row>
    <row r="4" spans="1:3" x14ac:dyDescent="0.2">
      <c r="A4" s="181" t="str">
        <f>+'End Neto'!B5</f>
        <v>DEL 01 DE ENERO DE 2022 AL 31 DE MARZO DE 2022</v>
      </c>
      <c r="B4" s="182"/>
      <c r="C4" s="183"/>
    </row>
    <row r="5" spans="1:3" x14ac:dyDescent="0.2">
      <c r="A5" s="34"/>
      <c r="B5" s="34"/>
    </row>
    <row r="6" spans="1:3" x14ac:dyDescent="0.2">
      <c r="A6" s="39" t="s">
        <v>166</v>
      </c>
      <c r="B6" s="39" t="s">
        <v>177</v>
      </c>
      <c r="C6" s="39" t="s">
        <v>178</v>
      </c>
    </row>
    <row r="7" spans="1:3" x14ac:dyDescent="0.2">
      <c r="A7" s="194" t="s">
        <v>173</v>
      </c>
      <c r="B7" s="195"/>
      <c r="C7" s="196"/>
    </row>
    <row r="8" spans="1:3" x14ac:dyDescent="0.2">
      <c r="A8" s="35"/>
      <c r="B8" s="35"/>
      <c r="C8" s="36"/>
    </row>
    <row r="9" spans="1:3" x14ac:dyDescent="0.2">
      <c r="A9" s="35"/>
      <c r="B9" s="35"/>
      <c r="C9" s="36"/>
    </row>
    <row r="10" spans="1:3" x14ac:dyDescent="0.2">
      <c r="A10" s="35"/>
      <c r="B10" s="35"/>
      <c r="C10" s="36"/>
    </row>
    <row r="11" spans="1:3" x14ac:dyDescent="0.2">
      <c r="A11" s="35"/>
      <c r="B11" s="35"/>
      <c r="C11" s="36"/>
    </row>
    <row r="12" spans="1:3" x14ac:dyDescent="0.2">
      <c r="A12" s="35"/>
      <c r="B12" s="35"/>
      <c r="C12" s="36"/>
    </row>
    <row r="13" spans="1:3" x14ac:dyDescent="0.2">
      <c r="A13" s="35"/>
      <c r="B13" s="35"/>
      <c r="C13" s="36"/>
    </row>
    <row r="14" spans="1:3" x14ac:dyDescent="0.2">
      <c r="A14" s="35"/>
      <c r="B14" s="35"/>
      <c r="C14" s="36"/>
    </row>
    <row r="15" spans="1:3" x14ac:dyDescent="0.2">
      <c r="A15" s="35"/>
      <c r="B15" s="35"/>
      <c r="C15" s="36"/>
    </row>
    <row r="16" spans="1:3" x14ac:dyDescent="0.2">
      <c r="A16" s="35"/>
      <c r="B16" s="35"/>
      <c r="C16" s="36"/>
    </row>
    <row r="17" spans="1:3" x14ac:dyDescent="0.2">
      <c r="A17" s="35"/>
      <c r="B17" s="35"/>
      <c r="C17" s="36"/>
    </row>
    <row r="18" spans="1:3" x14ac:dyDescent="0.2">
      <c r="A18" s="37" t="s">
        <v>179</v>
      </c>
      <c r="B18" s="35">
        <f>SUM(B8:B17)</f>
        <v>0</v>
      </c>
      <c r="C18" s="35">
        <f>SUM(C8:C17)</f>
        <v>0</v>
      </c>
    </row>
    <row r="19" spans="1:3" x14ac:dyDescent="0.2">
      <c r="A19" s="35"/>
      <c r="B19" s="35"/>
      <c r="C19" s="36"/>
    </row>
    <row r="20" spans="1:3" x14ac:dyDescent="0.2">
      <c r="A20" s="194" t="s">
        <v>175</v>
      </c>
      <c r="B20" s="195"/>
      <c r="C20" s="196"/>
    </row>
    <row r="21" spans="1:3" x14ac:dyDescent="0.2">
      <c r="A21" s="35"/>
      <c r="B21" s="35"/>
      <c r="C21" s="36"/>
    </row>
    <row r="22" spans="1:3" x14ac:dyDescent="0.2">
      <c r="A22" s="35"/>
      <c r="B22" s="35"/>
      <c r="C22" s="36"/>
    </row>
    <row r="23" spans="1:3" x14ac:dyDescent="0.2">
      <c r="A23" s="35"/>
      <c r="B23" s="35"/>
      <c r="C23" s="36"/>
    </row>
    <row r="24" spans="1:3" x14ac:dyDescent="0.2">
      <c r="A24" s="35"/>
      <c r="B24" s="35"/>
      <c r="C24" s="36"/>
    </row>
    <row r="25" spans="1:3" x14ac:dyDescent="0.2">
      <c r="A25" s="35"/>
      <c r="B25" s="35"/>
      <c r="C25" s="36"/>
    </row>
    <row r="26" spans="1:3" x14ac:dyDescent="0.2">
      <c r="A26" s="35"/>
      <c r="B26" s="35"/>
      <c r="C26" s="36"/>
    </row>
    <row r="27" spans="1:3" x14ac:dyDescent="0.2">
      <c r="A27" s="35"/>
      <c r="B27" s="35"/>
      <c r="C27" s="36"/>
    </row>
    <row r="28" spans="1:3" x14ac:dyDescent="0.2">
      <c r="A28" s="35"/>
      <c r="B28" s="35"/>
      <c r="C28" s="36"/>
    </row>
    <row r="29" spans="1:3" x14ac:dyDescent="0.2">
      <c r="A29" s="35"/>
      <c r="B29" s="35"/>
      <c r="C29" s="36"/>
    </row>
    <row r="30" spans="1:3" x14ac:dyDescent="0.2">
      <c r="A30" s="35"/>
      <c r="B30" s="35"/>
      <c r="C30" s="36"/>
    </row>
    <row r="31" spans="1:3" x14ac:dyDescent="0.2">
      <c r="A31" s="35"/>
      <c r="B31" s="35"/>
      <c r="C31" s="36"/>
    </row>
    <row r="32" spans="1:3" x14ac:dyDescent="0.2">
      <c r="A32" s="35"/>
      <c r="B32" s="35"/>
      <c r="C32" s="36"/>
    </row>
    <row r="33" spans="1:3" x14ac:dyDescent="0.2">
      <c r="A33" s="37" t="s">
        <v>180</v>
      </c>
      <c r="B33" s="35">
        <f>SUM(B21:B32)</f>
        <v>0</v>
      </c>
      <c r="C33" s="35">
        <f>SUM(C21:C32)</f>
        <v>0</v>
      </c>
    </row>
    <row r="34" spans="1:3" x14ac:dyDescent="0.2">
      <c r="A34" s="35"/>
      <c r="B34" s="35"/>
      <c r="C34" s="36"/>
    </row>
    <row r="35" spans="1:3" x14ac:dyDescent="0.2">
      <c r="A35" s="37" t="s">
        <v>24</v>
      </c>
      <c r="B35" s="38">
        <f>+B18+B33</f>
        <v>0</v>
      </c>
      <c r="C35" s="38">
        <f>+C18+C33</f>
        <v>0</v>
      </c>
    </row>
  </sheetData>
  <mergeCells count="6">
    <mergeCell ref="A20:C20"/>
    <mergeCell ref="A1:C1"/>
    <mergeCell ref="A2:C2"/>
    <mergeCell ref="A3:C3"/>
    <mergeCell ref="A4:C4"/>
    <mergeCell ref="A7:C7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1"/>
  <sheetViews>
    <sheetView workbookViewId="0">
      <selection activeCell="G14" sqref="G14"/>
    </sheetView>
  </sheetViews>
  <sheetFormatPr baseColWidth="10" defaultRowHeight="15" x14ac:dyDescent="0.25"/>
  <cols>
    <col min="2" max="2" width="49.28515625" customWidth="1"/>
    <col min="3" max="4" width="11.7109375" bestFit="1" customWidth="1"/>
    <col min="5" max="5" width="12.140625" customWidth="1"/>
    <col min="7" max="7" width="12.5703125" bestFit="1" customWidth="1"/>
  </cols>
  <sheetData>
    <row r="1" spans="1:7" x14ac:dyDescent="0.25">
      <c r="A1" s="200" t="s">
        <v>233</v>
      </c>
      <c r="B1" s="201"/>
      <c r="C1" s="201"/>
      <c r="D1" s="201"/>
      <c r="E1" s="201"/>
      <c r="G1" t="s">
        <v>233</v>
      </c>
    </row>
    <row r="2" spans="1:7" x14ac:dyDescent="0.25">
      <c r="A2" s="202" t="s">
        <v>234</v>
      </c>
      <c r="B2" s="203"/>
      <c r="C2" s="203"/>
      <c r="D2" s="203"/>
      <c r="E2" s="203"/>
      <c r="G2" t="s">
        <v>234</v>
      </c>
    </row>
    <row r="3" spans="1:7" x14ac:dyDescent="0.25">
      <c r="A3" s="204" t="str">
        <f>+Int!A4</f>
        <v>DEL 01 DE ENERO DE 2022 AL 31 DE MARZO DE 2022</v>
      </c>
      <c r="B3" s="205"/>
      <c r="C3" s="205"/>
      <c r="D3" s="205"/>
      <c r="E3" s="205"/>
    </row>
    <row r="4" spans="1:7" x14ac:dyDescent="0.25">
      <c r="A4" s="51"/>
      <c r="B4" s="51"/>
      <c r="C4" s="51"/>
      <c r="D4" s="51"/>
      <c r="E4" s="51"/>
    </row>
    <row r="5" spans="1:7" x14ac:dyDescent="0.25">
      <c r="A5" s="199" t="s">
        <v>210</v>
      </c>
      <c r="B5" s="199"/>
      <c r="C5" s="74" t="s">
        <v>211</v>
      </c>
      <c r="D5" s="74" t="s">
        <v>177</v>
      </c>
      <c r="E5" s="74" t="s">
        <v>212</v>
      </c>
    </row>
    <row r="6" spans="1:7" ht="15.75" thickBot="1" x14ac:dyDescent="0.3">
      <c r="A6" s="54"/>
      <c r="B6" s="55"/>
      <c r="C6" s="72"/>
      <c r="D6" s="72"/>
      <c r="E6" s="72"/>
    </row>
    <row r="7" spans="1:7" ht="11.25" customHeight="1" thickBot="1" x14ac:dyDescent="0.3">
      <c r="A7" s="62"/>
      <c r="B7" s="63" t="s">
        <v>213</v>
      </c>
      <c r="C7" s="99">
        <f>+C8+C9</f>
        <v>2784591617</v>
      </c>
      <c r="D7" s="99">
        <f>+D8+D9</f>
        <v>1011034363</v>
      </c>
      <c r="E7" s="99">
        <f>+E9</f>
        <v>989990388</v>
      </c>
    </row>
    <row r="8" spans="1:7" ht="11.25" customHeight="1" x14ac:dyDescent="0.25">
      <c r="A8" s="206" t="s">
        <v>214</v>
      </c>
      <c r="B8" s="207"/>
      <c r="C8" s="66"/>
      <c r="D8" s="66"/>
      <c r="E8" s="73"/>
    </row>
    <row r="9" spans="1:7" ht="11.25" customHeight="1" x14ac:dyDescent="0.25">
      <c r="A9" s="208" t="s">
        <v>215</v>
      </c>
      <c r="B9" s="209"/>
      <c r="C9" s="95">
        <f>+EAI!B20</f>
        <v>2784591617</v>
      </c>
      <c r="D9" s="95">
        <f>+EAI!E20</f>
        <v>1011034363</v>
      </c>
      <c r="E9" s="95">
        <f>+EAI!F20</f>
        <v>989990388</v>
      </c>
    </row>
    <row r="10" spans="1:7" ht="11.25" customHeight="1" thickBot="1" x14ac:dyDescent="0.3">
      <c r="A10" s="52"/>
      <c r="B10" s="53"/>
      <c r="C10" s="61"/>
      <c r="D10" s="61"/>
      <c r="E10" s="61"/>
    </row>
    <row r="11" spans="1:7" ht="11.25" customHeight="1" thickBot="1" x14ac:dyDescent="0.3">
      <c r="A11" s="64"/>
      <c r="B11" s="63" t="s">
        <v>216</v>
      </c>
      <c r="C11" s="69">
        <f>+C13</f>
        <v>2784591617</v>
      </c>
      <c r="D11" s="69">
        <f>+D13</f>
        <v>544522394</v>
      </c>
      <c r="E11" s="69">
        <f>+E13</f>
        <v>544484011</v>
      </c>
      <c r="G11" s="70"/>
    </row>
    <row r="12" spans="1:7" ht="11.25" customHeight="1" x14ac:dyDescent="0.25">
      <c r="A12" s="210" t="s">
        <v>217</v>
      </c>
      <c r="B12" s="211"/>
      <c r="C12" s="66"/>
      <c r="D12" s="66"/>
      <c r="E12" s="66">
        <v>0</v>
      </c>
    </row>
    <row r="13" spans="1:7" ht="11.25" customHeight="1" x14ac:dyDescent="0.25">
      <c r="A13" s="208" t="s">
        <v>218</v>
      </c>
      <c r="B13" s="209"/>
      <c r="C13" s="95">
        <f>+EAEPE!B17</f>
        <v>2784591617</v>
      </c>
      <c r="D13" s="95">
        <f>+EAEPE!E17</f>
        <v>544522394</v>
      </c>
      <c r="E13" s="95">
        <f>+EAEPE!F17</f>
        <v>544484011</v>
      </c>
    </row>
    <row r="14" spans="1:7" ht="11.25" customHeight="1" thickBot="1" x14ac:dyDescent="0.3">
      <c r="A14" s="58"/>
      <c r="B14" s="57"/>
      <c r="C14" s="61"/>
      <c r="D14" s="61"/>
      <c r="E14" s="61"/>
    </row>
    <row r="15" spans="1:7" ht="11.25" customHeight="1" thickBot="1" x14ac:dyDescent="0.3">
      <c r="A15" s="62"/>
      <c r="B15" s="63" t="s">
        <v>219</v>
      </c>
      <c r="C15" s="69">
        <f>+C7-C11</f>
        <v>0</v>
      </c>
      <c r="D15" s="69">
        <f>+D7-D11</f>
        <v>466511969</v>
      </c>
      <c r="E15" s="69">
        <f>+E7-E11</f>
        <v>445506377</v>
      </c>
    </row>
    <row r="16" spans="1:7" ht="11.25" customHeight="1" x14ac:dyDescent="0.25">
      <c r="A16" s="51"/>
      <c r="B16" s="51"/>
      <c r="C16" s="51"/>
      <c r="D16" s="51"/>
      <c r="E16" s="51"/>
    </row>
    <row r="17" spans="1:5" ht="11.25" customHeight="1" x14ac:dyDescent="0.25">
      <c r="A17" s="199" t="s">
        <v>210</v>
      </c>
      <c r="B17" s="199"/>
      <c r="C17" s="74" t="s">
        <v>211</v>
      </c>
      <c r="D17" s="74" t="s">
        <v>177</v>
      </c>
      <c r="E17" s="74" t="s">
        <v>212</v>
      </c>
    </row>
    <row r="18" spans="1:5" ht="11.25" customHeight="1" x14ac:dyDescent="0.25">
      <c r="A18" s="54"/>
      <c r="B18" s="55"/>
      <c r="C18" s="56"/>
      <c r="D18" s="56"/>
      <c r="E18" s="56"/>
    </row>
    <row r="19" spans="1:5" ht="11.25" customHeight="1" x14ac:dyDescent="0.25">
      <c r="A19" s="197" t="s">
        <v>220</v>
      </c>
      <c r="B19" s="198"/>
      <c r="C19" s="68">
        <v>0</v>
      </c>
      <c r="D19" s="68">
        <f>+D15</f>
        <v>466511969</v>
      </c>
      <c r="E19" s="68">
        <f>+E15</f>
        <v>445506377</v>
      </c>
    </row>
    <row r="20" spans="1:5" ht="11.25" customHeight="1" x14ac:dyDescent="0.25">
      <c r="A20" s="52"/>
      <c r="B20" s="53"/>
      <c r="C20" s="61"/>
      <c r="D20" s="61"/>
      <c r="E20" s="61"/>
    </row>
    <row r="21" spans="1:5" ht="11.25" customHeight="1" x14ac:dyDescent="0.25">
      <c r="A21" s="197" t="s">
        <v>221</v>
      </c>
      <c r="B21" s="198"/>
      <c r="C21" s="71">
        <v>0</v>
      </c>
      <c r="D21" s="71">
        <v>0</v>
      </c>
      <c r="E21" s="71">
        <v>0</v>
      </c>
    </row>
    <row r="22" spans="1:5" ht="11.25" customHeight="1" thickBot="1" x14ac:dyDescent="0.3">
      <c r="A22" s="58"/>
      <c r="B22" s="57"/>
      <c r="C22" s="61"/>
      <c r="D22" s="61"/>
      <c r="E22" s="61"/>
    </row>
    <row r="23" spans="1:5" ht="11.25" customHeight="1" thickBot="1" x14ac:dyDescent="0.3">
      <c r="A23" s="64"/>
      <c r="B23" s="63" t="s">
        <v>222</v>
      </c>
      <c r="C23" s="67">
        <v>0</v>
      </c>
      <c r="D23" s="69">
        <f>+D19-D21</f>
        <v>466511969</v>
      </c>
      <c r="E23" s="69">
        <f>+E19-E21</f>
        <v>445506377</v>
      </c>
    </row>
    <row r="24" spans="1:5" ht="11.25" customHeight="1" x14ac:dyDescent="0.25">
      <c r="A24" s="51"/>
      <c r="B24" s="51"/>
      <c r="C24" s="51"/>
      <c r="D24" s="51"/>
      <c r="E24" s="51"/>
    </row>
    <row r="25" spans="1:5" ht="11.25" customHeight="1" x14ac:dyDescent="0.25">
      <c r="A25" s="199" t="s">
        <v>210</v>
      </c>
      <c r="B25" s="199"/>
      <c r="C25" s="74" t="s">
        <v>211</v>
      </c>
      <c r="D25" s="74" t="s">
        <v>177</v>
      </c>
      <c r="E25" s="74" t="s">
        <v>212</v>
      </c>
    </row>
    <row r="26" spans="1:5" ht="11.25" customHeight="1" x14ac:dyDescent="0.25">
      <c r="A26" s="54"/>
      <c r="B26" s="55"/>
      <c r="C26" s="56"/>
      <c r="D26" s="56"/>
      <c r="E26" s="56"/>
    </row>
    <row r="27" spans="1:5" ht="11.25" customHeight="1" x14ac:dyDescent="0.25">
      <c r="A27" s="197" t="s">
        <v>223</v>
      </c>
      <c r="B27" s="198"/>
      <c r="C27" s="68">
        <v>0</v>
      </c>
      <c r="D27" s="68">
        <v>0</v>
      </c>
      <c r="E27" s="68">
        <v>0</v>
      </c>
    </row>
    <row r="28" spans="1:5" ht="11.25" customHeight="1" x14ac:dyDescent="0.25">
      <c r="A28" s="52"/>
      <c r="B28" s="53"/>
      <c r="C28" s="65"/>
      <c r="D28" s="65"/>
      <c r="E28" s="65"/>
    </row>
    <row r="29" spans="1:5" ht="11.25" customHeight="1" x14ac:dyDescent="0.25">
      <c r="A29" s="197" t="s">
        <v>224</v>
      </c>
      <c r="B29" s="198"/>
      <c r="C29" s="68">
        <v>0</v>
      </c>
      <c r="D29" s="68">
        <v>0</v>
      </c>
      <c r="E29" s="68">
        <v>0</v>
      </c>
    </row>
    <row r="30" spans="1:5" ht="11.25" customHeight="1" thickBot="1" x14ac:dyDescent="0.3">
      <c r="A30" s="59"/>
      <c r="B30" s="60"/>
      <c r="C30" s="66"/>
      <c r="D30" s="66"/>
      <c r="E30" s="66"/>
    </row>
    <row r="31" spans="1:5" ht="11.25" customHeight="1" thickBot="1" x14ac:dyDescent="0.3">
      <c r="A31" s="64"/>
      <c r="B31" s="63" t="s">
        <v>225</v>
      </c>
      <c r="C31" s="69">
        <v>0</v>
      </c>
      <c r="D31" s="69">
        <v>0</v>
      </c>
      <c r="E31" s="69">
        <v>0</v>
      </c>
    </row>
  </sheetData>
  <mergeCells count="14">
    <mergeCell ref="A27:B27"/>
    <mergeCell ref="A29:B29"/>
    <mergeCell ref="A25:B25"/>
    <mergeCell ref="A1:E1"/>
    <mergeCell ref="A2:E2"/>
    <mergeCell ref="A3:E3"/>
    <mergeCell ref="A5:B5"/>
    <mergeCell ref="A8:B8"/>
    <mergeCell ref="A9:B9"/>
    <mergeCell ref="A12:B12"/>
    <mergeCell ref="A13:B13"/>
    <mergeCell ref="A17:B17"/>
    <mergeCell ref="A19:B19"/>
    <mergeCell ref="A21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I51"/>
  <sheetViews>
    <sheetView showGridLines="0" workbookViewId="0">
      <selection sqref="A1:XFD2"/>
    </sheetView>
  </sheetViews>
  <sheetFormatPr baseColWidth="10" defaultColWidth="11.42578125" defaultRowHeight="14.25" x14ac:dyDescent="0.2"/>
  <cols>
    <col min="1" max="1" width="6" style="3" customWidth="1"/>
    <col min="2" max="2" width="8.42578125" style="3" customWidth="1"/>
    <col min="3" max="3" width="45.7109375" style="3" bestFit="1" customWidth="1"/>
    <col min="4" max="8" width="18.5703125" style="3" bestFit="1" customWidth="1"/>
    <col min="9" max="9" width="17.140625" style="3" customWidth="1"/>
    <col min="10" max="16384" width="11.42578125" style="3"/>
  </cols>
  <sheetData>
    <row r="1" spans="1:9" x14ac:dyDescent="0.2">
      <c r="A1" s="147" t="str">
        <f>+Int!A1</f>
        <v>CUENTA PUBLICA 2022</v>
      </c>
      <c r="B1" s="148"/>
      <c r="C1" s="148"/>
      <c r="D1" s="148"/>
      <c r="E1" s="148"/>
      <c r="F1" s="148"/>
      <c r="G1" s="148"/>
      <c r="H1" s="148"/>
      <c r="I1" s="148"/>
    </row>
    <row r="2" spans="1:9" x14ac:dyDescent="0.2">
      <c r="A2" s="148" t="s">
        <v>1</v>
      </c>
      <c r="B2" s="148"/>
      <c r="C2" s="148"/>
      <c r="D2" s="148"/>
      <c r="E2" s="148"/>
      <c r="F2" s="148"/>
      <c r="G2" s="148"/>
      <c r="H2" s="148"/>
      <c r="I2" s="148"/>
    </row>
    <row r="3" spans="1:9" x14ac:dyDescent="0.2">
      <c r="A3" s="148" t="s">
        <v>40</v>
      </c>
      <c r="B3" s="148"/>
      <c r="C3" s="148"/>
      <c r="D3" s="148"/>
      <c r="E3" s="148"/>
      <c r="F3" s="148"/>
      <c r="G3" s="148"/>
      <c r="H3" s="148"/>
      <c r="I3" s="148"/>
    </row>
    <row r="4" spans="1:9" x14ac:dyDescent="0.2">
      <c r="A4" s="148" t="s">
        <v>181</v>
      </c>
      <c r="B4" s="148"/>
      <c r="C4" s="148"/>
      <c r="D4" s="148"/>
      <c r="E4" s="148"/>
      <c r="F4" s="148"/>
      <c r="G4" s="148"/>
      <c r="H4" s="148"/>
      <c r="I4" s="148"/>
    </row>
    <row r="5" spans="1:9" x14ac:dyDescent="0.2">
      <c r="A5" s="148" t="str">
        <f>+'P-F'!A3:E3</f>
        <v>DEL 01 DE ENERO DE 2022 AL 31 DE MARZO DE 2022</v>
      </c>
      <c r="B5" s="148"/>
      <c r="C5" s="148"/>
      <c r="D5" s="148"/>
      <c r="E5" s="148"/>
      <c r="F5" s="148"/>
      <c r="G5" s="148"/>
      <c r="H5" s="148"/>
      <c r="I5" s="148"/>
    </row>
    <row r="6" spans="1:9" x14ac:dyDescent="0.2">
      <c r="A6" s="140"/>
      <c r="B6" s="140"/>
      <c r="C6" s="140"/>
      <c r="D6" s="140"/>
      <c r="E6" s="140"/>
      <c r="F6" s="140"/>
      <c r="G6" s="140"/>
      <c r="H6" s="140"/>
      <c r="I6" s="140"/>
    </row>
    <row r="7" spans="1:9" ht="11.25" customHeight="1" x14ac:dyDescent="0.2">
      <c r="A7" s="174" t="s">
        <v>42</v>
      </c>
      <c r="B7" s="212"/>
      <c r="C7" s="175"/>
      <c r="D7" s="137" t="s">
        <v>43</v>
      </c>
      <c r="E7" s="138"/>
      <c r="F7" s="138"/>
      <c r="G7" s="138"/>
      <c r="H7" s="139"/>
      <c r="I7" s="1" t="s">
        <v>44</v>
      </c>
    </row>
    <row r="8" spans="1:9" ht="11.25" customHeight="1" x14ac:dyDescent="0.2">
      <c r="A8" s="176"/>
      <c r="B8" s="213"/>
      <c r="C8" s="164"/>
      <c r="D8" s="1" t="s">
        <v>45</v>
      </c>
      <c r="E8" s="9" t="s">
        <v>46</v>
      </c>
      <c r="F8" s="1" t="s">
        <v>9</v>
      </c>
      <c r="G8" s="1" t="s">
        <v>10</v>
      </c>
      <c r="H8" s="1" t="s">
        <v>47</v>
      </c>
      <c r="I8" s="135"/>
    </row>
    <row r="9" spans="1:9" ht="11.25" customHeight="1" x14ac:dyDescent="0.2">
      <c r="A9" s="176"/>
      <c r="B9" s="213"/>
      <c r="C9" s="164"/>
      <c r="D9" s="136"/>
      <c r="E9" s="10" t="s">
        <v>48</v>
      </c>
      <c r="F9" s="136"/>
      <c r="G9" s="136"/>
      <c r="H9" s="136"/>
      <c r="I9" s="136"/>
    </row>
    <row r="10" spans="1:9" ht="11.25" customHeight="1" x14ac:dyDescent="0.2">
      <c r="A10" s="177"/>
      <c r="B10" s="214"/>
      <c r="C10" s="166"/>
      <c r="D10" s="11">
        <v>1</v>
      </c>
      <c r="E10" s="11">
        <v>2</v>
      </c>
      <c r="F10" s="11" t="s">
        <v>12</v>
      </c>
      <c r="G10" s="11">
        <v>4</v>
      </c>
      <c r="H10" s="11">
        <v>5</v>
      </c>
      <c r="I10" s="11" t="s">
        <v>49</v>
      </c>
    </row>
    <row r="11" spans="1:9" s="18" customFormat="1" ht="15" x14ac:dyDescent="0.25">
      <c r="A11" s="16" t="s">
        <v>182</v>
      </c>
      <c r="B11" s="47"/>
      <c r="C11" s="48"/>
      <c r="D11" s="94">
        <f>+D15</f>
        <v>2784591617</v>
      </c>
      <c r="E11" s="94">
        <f t="shared" ref="E11:I11" si="0">+E15</f>
        <v>240580852</v>
      </c>
      <c r="F11" s="94">
        <f t="shared" si="0"/>
        <v>3025172469</v>
      </c>
      <c r="G11" s="94">
        <f t="shared" si="0"/>
        <v>544522394</v>
      </c>
      <c r="H11" s="94">
        <f t="shared" si="0"/>
        <v>544484011</v>
      </c>
      <c r="I11" s="94">
        <f t="shared" si="0"/>
        <v>2480650074</v>
      </c>
    </row>
    <row r="12" spans="1:9" x14ac:dyDescent="0.2">
      <c r="A12" s="24"/>
      <c r="B12" s="42" t="s">
        <v>183</v>
      </c>
      <c r="C12" s="43"/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</row>
    <row r="13" spans="1:9" x14ac:dyDescent="0.2">
      <c r="A13" s="24"/>
      <c r="B13" s="42"/>
      <c r="C13" s="43" t="s">
        <v>184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</row>
    <row r="14" spans="1:9" x14ac:dyDescent="0.2">
      <c r="A14" s="24"/>
      <c r="B14" s="42"/>
      <c r="C14" s="43" t="s">
        <v>185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</row>
    <row r="15" spans="1:9" s="18" customFormat="1" ht="15" x14ac:dyDescent="0.25">
      <c r="A15" s="19"/>
      <c r="B15" s="49" t="s">
        <v>186</v>
      </c>
      <c r="C15" s="50"/>
      <c r="D15" s="94">
        <f>+D18+D19</f>
        <v>2784591617</v>
      </c>
      <c r="E15" s="94">
        <f t="shared" ref="E15:I15" si="1">+E18+E19</f>
        <v>240580852</v>
      </c>
      <c r="F15" s="94">
        <f t="shared" si="1"/>
        <v>3025172469</v>
      </c>
      <c r="G15" s="94">
        <f t="shared" si="1"/>
        <v>544522394</v>
      </c>
      <c r="H15" s="94">
        <f t="shared" si="1"/>
        <v>544484011</v>
      </c>
      <c r="I15" s="94">
        <f t="shared" si="1"/>
        <v>2480650074</v>
      </c>
    </row>
    <row r="16" spans="1:9" x14ac:dyDescent="0.2">
      <c r="A16" s="24"/>
      <c r="B16" s="42"/>
      <c r="C16" s="43" t="s">
        <v>187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</row>
    <row r="17" spans="1:9" x14ac:dyDescent="0.2">
      <c r="A17" s="24"/>
      <c r="B17" s="42"/>
      <c r="C17" s="43" t="s">
        <v>188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</row>
    <row r="18" spans="1:9" x14ac:dyDescent="0.2">
      <c r="A18" s="24"/>
      <c r="B18" s="42"/>
      <c r="C18" s="43" t="s">
        <v>189</v>
      </c>
      <c r="D18" s="95">
        <v>2784591617</v>
      </c>
      <c r="E18" s="95">
        <v>240580852</v>
      </c>
      <c r="F18" s="95">
        <v>3025172469</v>
      </c>
      <c r="G18" s="95">
        <v>544522394</v>
      </c>
      <c r="H18" s="95">
        <v>544484011</v>
      </c>
      <c r="I18" s="95">
        <v>2480650074</v>
      </c>
    </row>
    <row r="19" spans="1:9" x14ac:dyDescent="0.2">
      <c r="A19" s="24"/>
      <c r="B19" s="42"/>
      <c r="C19" s="43" t="s">
        <v>190</v>
      </c>
      <c r="D19" s="5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</row>
    <row r="20" spans="1:9" x14ac:dyDescent="0.2">
      <c r="A20" s="24"/>
      <c r="B20" s="42"/>
      <c r="C20" s="43" t="s">
        <v>191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9" x14ac:dyDescent="0.2">
      <c r="A21" s="24"/>
      <c r="B21" s="42"/>
      <c r="C21" s="43" t="s">
        <v>192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2">
      <c r="A22" s="24"/>
      <c r="B22" s="42"/>
      <c r="C22" s="43" t="s">
        <v>193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1:9" x14ac:dyDescent="0.2">
      <c r="A23" s="24"/>
      <c r="B23" s="42"/>
      <c r="C23" s="43" t="s">
        <v>194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9" s="18" customFormat="1" ht="15" x14ac:dyDescent="0.25">
      <c r="A24" s="19"/>
      <c r="B24" s="49" t="s">
        <v>195</v>
      </c>
      <c r="C24" s="50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</row>
    <row r="25" spans="1:9" x14ac:dyDescent="0.2">
      <c r="A25" s="24"/>
      <c r="B25" s="42"/>
      <c r="C25" s="43" t="s">
        <v>196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9" x14ac:dyDescent="0.2">
      <c r="A26" s="24"/>
      <c r="B26" s="42"/>
      <c r="C26" s="43" t="s">
        <v>197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9" x14ac:dyDescent="0.2">
      <c r="A27" s="24"/>
      <c r="B27" s="42"/>
      <c r="C27" s="43" t="s">
        <v>198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9" s="18" customFormat="1" ht="15" x14ac:dyDescent="0.25">
      <c r="A28" s="19"/>
      <c r="B28" s="49" t="s">
        <v>199</v>
      </c>
      <c r="C28" s="5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x14ac:dyDescent="0.2">
      <c r="A29" s="24"/>
      <c r="B29" s="42"/>
      <c r="C29" s="43" t="s">
        <v>200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9" x14ac:dyDescent="0.2">
      <c r="A30" s="24"/>
      <c r="B30" s="42"/>
      <c r="C30" s="43" t="s">
        <v>201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9" s="18" customFormat="1" ht="15" x14ac:dyDescent="0.25">
      <c r="A31" s="19"/>
      <c r="B31" s="49" t="s">
        <v>202</v>
      </c>
      <c r="C31" s="5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x14ac:dyDescent="0.2">
      <c r="A32" s="24"/>
      <c r="B32" s="42"/>
      <c r="C32" s="43" t="s">
        <v>91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</row>
    <row r="33" spans="1:9" x14ac:dyDescent="0.2">
      <c r="A33" s="24"/>
      <c r="B33" s="42"/>
      <c r="C33" s="43" t="s">
        <v>203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x14ac:dyDescent="0.2">
      <c r="A34" s="24"/>
      <c r="B34" s="42"/>
      <c r="C34" s="43" t="s">
        <v>204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9" x14ac:dyDescent="0.2">
      <c r="A35" s="24"/>
      <c r="B35" s="42"/>
      <c r="C35" s="43" t="s">
        <v>205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s="18" customFormat="1" ht="15" x14ac:dyDescent="0.25">
      <c r="A36" s="19"/>
      <c r="B36" s="49" t="s">
        <v>206</v>
      </c>
      <c r="C36" s="5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x14ac:dyDescent="0.2">
      <c r="A37" s="24"/>
      <c r="B37" s="42"/>
      <c r="C37" s="43" t="s">
        <v>207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</row>
    <row r="38" spans="1:9" s="18" customFormat="1" ht="15" x14ac:dyDescent="0.25">
      <c r="A38" s="19" t="s">
        <v>208</v>
      </c>
      <c r="B38" s="49"/>
      <c r="C38" s="5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x14ac:dyDescent="0.2">
      <c r="A39" s="24"/>
      <c r="B39" s="42" t="s">
        <v>208</v>
      </c>
      <c r="C39" s="43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9" x14ac:dyDescent="0.2">
      <c r="A40" s="24"/>
      <c r="B40" s="42"/>
      <c r="C40" s="43" t="s">
        <v>208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9" s="18" customFormat="1" ht="15" x14ac:dyDescent="0.25">
      <c r="A41" s="19" t="s">
        <v>209</v>
      </c>
      <c r="B41" s="49"/>
      <c r="C41" s="5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</row>
    <row r="42" spans="1:9" x14ac:dyDescent="0.2">
      <c r="A42" s="24"/>
      <c r="B42" s="42" t="s">
        <v>209</v>
      </c>
      <c r="C42" s="43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9" x14ac:dyDescent="0.2">
      <c r="A43" s="24"/>
      <c r="B43" s="42"/>
      <c r="C43" s="43" t="s">
        <v>209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</row>
    <row r="44" spans="1:9" s="18" customFormat="1" ht="15" x14ac:dyDescent="0.25">
      <c r="A44" s="19" t="s">
        <v>165</v>
      </c>
      <c r="B44" s="49"/>
      <c r="C44" s="5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</row>
    <row r="45" spans="1:9" x14ac:dyDescent="0.2">
      <c r="A45" s="24"/>
      <c r="B45" s="42" t="s">
        <v>165</v>
      </c>
      <c r="C45" s="43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9" x14ac:dyDescent="0.2">
      <c r="A46" s="44"/>
      <c r="B46" s="45"/>
      <c r="C46" s="46" t="s">
        <v>165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</row>
    <row r="47" spans="1:9" ht="20.100000000000001" customHeight="1" x14ac:dyDescent="0.2">
      <c r="A47" s="159" t="s">
        <v>56</v>
      </c>
      <c r="B47" s="160"/>
      <c r="C47" s="173"/>
      <c r="D47" s="12">
        <f t="shared" ref="D47:I47" si="2">+D44+D41+D38+D36+D31++D28+D24+D15</f>
        <v>2784591617</v>
      </c>
      <c r="E47" s="12">
        <f t="shared" si="2"/>
        <v>240580852</v>
      </c>
      <c r="F47" s="12">
        <f t="shared" si="2"/>
        <v>3025172469</v>
      </c>
      <c r="G47" s="12">
        <f t="shared" si="2"/>
        <v>544522394</v>
      </c>
      <c r="H47" s="12">
        <f t="shared" si="2"/>
        <v>544484011</v>
      </c>
      <c r="I47" s="12">
        <f t="shared" si="2"/>
        <v>2480650074</v>
      </c>
    </row>
    <row r="49" spans="4:9" x14ac:dyDescent="0.2">
      <c r="D49" s="83">
        <v>2784591617</v>
      </c>
      <c r="E49" s="83">
        <v>240580852.31</v>
      </c>
      <c r="F49" s="83">
        <v>3025172469.3099999</v>
      </c>
      <c r="G49" s="83">
        <v>544522394.42999995</v>
      </c>
      <c r="H49" s="83">
        <v>544484011.44000006</v>
      </c>
      <c r="I49" s="83">
        <v>2480650074.8800001</v>
      </c>
    </row>
    <row r="50" spans="4:9" x14ac:dyDescent="0.2">
      <c r="D50" s="40">
        <f>+D49-D47</f>
        <v>0</v>
      </c>
      <c r="E50" s="40">
        <f t="shared" ref="E50:I50" si="3">+E49-E47</f>
        <v>0.31000000238418579</v>
      </c>
      <c r="F50" s="40">
        <f t="shared" si="3"/>
        <v>0.30999994277954102</v>
      </c>
      <c r="G50" s="40">
        <f t="shared" si="3"/>
        <v>0.4299999475479126</v>
      </c>
      <c r="H50" s="40">
        <f t="shared" si="3"/>
        <v>0.44000005722045898</v>
      </c>
      <c r="I50" s="40">
        <f t="shared" si="3"/>
        <v>0.88000011444091797</v>
      </c>
    </row>
    <row r="51" spans="4:9" x14ac:dyDescent="0.2">
      <c r="E51" s="15">
        <f>+E47-F.F!D43</f>
        <v>0</v>
      </c>
      <c r="G51" s="15">
        <f>+G47-F.F!F43</f>
        <v>0</v>
      </c>
      <c r="H51" s="15">
        <f>+H47-F.F!G43</f>
        <v>0</v>
      </c>
    </row>
  </sheetData>
  <mergeCells count="14">
    <mergeCell ref="A47:C47"/>
    <mergeCell ref="A7:C10"/>
    <mergeCell ref="D7:H7"/>
    <mergeCell ref="I7:I9"/>
    <mergeCell ref="D8:D9"/>
    <mergeCell ref="F8:F9"/>
    <mergeCell ref="G8:G9"/>
    <mergeCell ref="H8:H9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EAI</vt:lpstr>
      <vt:lpstr>EAEPE</vt:lpstr>
      <vt:lpstr>C.C</vt:lpstr>
      <vt:lpstr>CE</vt:lpstr>
      <vt:lpstr>F.F</vt:lpstr>
      <vt:lpstr>End Neto</vt:lpstr>
      <vt:lpstr>Int</vt:lpstr>
      <vt:lpstr>P-F</vt:lpstr>
      <vt:lpstr>PROG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ADMINISTRACIÓN 7</dc:creator>
  <cp:lastModifiedBy>SIISF</cp:lastModifiedBy>
  <cp:lastPrinted>2022-06-06T17:52:40Z</cp:lastPrinted>
  <dcterms:created xsi:type="dcterms:W3CDTF">2021-01-09T22:25:06Z</dcterms:created>
  <dcterms:modified xsi:type="dcterms:W3CDTF">2022-06-06T17:52:46Z</dcterms:modified>
</cp:coreProperties>
</file>