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nta_JM\historico\2021\Cuenta Publica 2021\04-21 Cuenta publica  Octubre-Diciembre\06 Cuenta Publica Transparencia 3T 21\art 46 II informacion presupuestaria\"/>
    </mc:Choice>
  </mc:AlternateContent>
  <xr:revisionPtr revIDLastSave="0" documentId="13_ncr:1_{7329865F-EC73-4674-823F-7344069F61A0}" xr6:coauthVersionLast="36" xr6:coauthVersionMax="36" xr10:uidLastSave="{00000000-0000-0000-0000-000000000000}"/>
  <bookViews>
    <workbookView xWindow="0" yWindow="0" windowWidth="28800" windowHeight="11625" activeTab="3" xr2:uid="{AB568783-67B4-42E9-B225-6C962262DC64}"/>
  </bookViews>
  <sheets>
    <sheet name="EAEPE" sheetId="1" r:id="rId1"/>
    <sheet name="CE" sheetId="2" r:id="rId2"/>
    <sheet name="F.F" sheetId="3" r:id="rId3"/>
    <sheet name="C.C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4" l="1"/>
  <c r="D11" i="4"/>
  <c r="F11" i="4"/>
  <c r="G11" i="4"/>
  <c r="E12" i="4"/>
  <c r="H12" i="4" s="1"/>
  <c r="E13" i="4"/>
  <c r="H13" i="4"/>
  <c r="E14" i="4"/>
  <c r="H14" i="4" s="1"/>
  <c r="E15" i="4"/>
  <c r="H15" i="4"/>
  <c r="E16" i="4"/>
  <c r="H16" i="4" s="1"/>
  <c r="E17" i="4"/>
  <c r="H17" i="4"/>
  <c r="E18" i="4"/>
  <c r="H18" i="4" s="1"/>
  <c r="C19" i="4"/>
  <c r="D19" i="4"/>
  <c r="F19" i="4"/>
  <c r="G19" i="4"/>
  <c r="E20" i="4"/>
  <c r="H20" i="4"/>
  <c r="E21" i="4"/>
  <c r="H21" i="4" s="1"/>
  <c r="E22" i="4"/>
  <c r="H22" i="4"/>
  <c r="E23" i="4"/>
  <c r="H23" i="4" s="1"/>
  <c r="E24" i="4"/>
  <c r="H24" i="4"/>
  <c r="E25" i="4"/>
  <c r="H25" i="4" s="1"/>
  <c r="E26" i="4"/>
  <c r="H26" i="4"/>
  <c r="E27" i="4"/>
  <c r="H27" i="4" s="1"/>
  <c r="E28" i="4"/>
  <c r="H28" i="4"/>
  <c r="C29" i="4"/>
  <c r="D29" i="4"/>
  <c r="F29" i="4"/>
  <c r="G29" i="4"/>
  <c r="E30" i="4"/>
  <c r="H30" i="4" s="1"/>
  <c r="E31" i="4"/>
  <c r="H31" i="4"/>
  <c r="E32" i="4"/>
  <c r="H32" i="4" s="1"/>
  <c r="E33" i="4"/>
  <c r="H33" i="4"/>
  <c r="E34" i="4"/>
  <c r="H34" i="4" s="1"/>
  <c r="E35" i="4"/>
  <c r="H35" i="4"/>
  <c r="E36" i="4"/>
  <c r="H36" i="4" s="1"/>
  <c r="E37" i="4"/>
  <c r="H37" i="4"/>
  <c r="E38" i="4"/>
  <c r="H38" i="4" s="1"/>
  <c r="C39" i="4"/>
  <c r="D39" i="4"/>
  <c r="D83" i="4" s="1"/>
  <c r="F39" i="4"/>
  <c r="G39" i="4"/>
  <c r="H40" i="4"/>
  <c r="E41" i="4"/>
  <c r="H41" i="4" s="1"/>
  <c r="E42" i="4"/>
  <c r="H42" i="4" s="1"/>
  <c r="E43" i="4"/>
  <c r="H43" i="4" s="1"/>
  <c r="E44" i="4"/>
  <c r="H44" i="4" s="1"/>
  <c r="E45" i="4"/>
  <c r="H45" i="4" s="1"/>
  <c r="E46" i="4"/>
  <c r="H46" i="4"/>
  <c r="E47" i="4"/>
  <c r="H47" i="4" s="1"/>
  <c r="E48" i="4"/>
  <c r="H48" i="4"/>
  <c r="C49" i="4"/>
  <c r="D49" i="4"/>
  <c r="F49" i="4"/>
  <c r="G49" i="4"/>
  <c r="E50" i="4"/>
  <c r="E51" i="4"/>
  <c r="H51" i="4" s="1"/>
  <c r="E52" i="4"/>
  <c r="H52" i="4"/>
  <c r="E53" i="4"/>
  <c r="H53" i="4" s="1"/>
  <c r="E54" i="4"/>
  <c r="H54" i="4"/>
  <c r="E55" i="4"/>
  <c r="H55" i="4" s="1"/>
  <c r="E56" i="4"/>
  <c r="H56" i="4" s="1"/>
  <c r="E57" i="4"/>
  <c r="H57" i="4" s="1"/>
  <c r="E58" i="4"/>
  <c r="H58" i="4" s="1"/>
  <c r="C59" i="4"/>
  <c r="D59" i="4"/>
  <c r="F59" i="4"/>
  <c r="F83" i="4" s="1"/>
  <c r="G59" i="4"/>
  <c r="E60" i="4"/>
  <c r="H60" i="4" s="1"/>
  <c r="E61" i="4"/>
  <c r="H61" i="4" s="1"/>
  <c r="E62" i="4"/>
  <c r="H62" i="4" s="1"/>
  <c r="E63" i="4"/>
  <c r="E64" i="4"/>
  <c r="H64" i="4" s="1"/>
  <c r="E65" i="4"/>
  <c r="H65" i="4" s="1"/>
  <c r="E66" i="4"/>
  <c r="H66" i="4" s="1"/>
  <c r="E67" i="4"/>
  <c r="H67" i="4" s="1"/>
  <c r="E68" i="4"/>
  <c r="H68" i="4" s="1"/>
  <c r="E69" i="4"/>
  <c r="H69" i="4" s="1"/>
  <c r="E70" i="4"/>
  <c r="H70" i="4" s="1"/>
  <c r="E72" i="4"/>
  <c r="H72" i="4" s="1"/>
  <c r="E73" i="4"/>
  <c r="H73" i="4" s="1"/>
  <c r="E74" i="4"/>
  <c r="H74" i="4" s="1"/>
  <c r="E76" i="4"/>
  <c r="H76" i="4" s="1"/>
  <c r="E77" i="4"/>
  <c r="H77" i="4" s="1"/>
  <c r="E78" i="4"/>
  <c r="H78" i="4" s="1"/>
  <c r="E79" i="4"/>
  <c r="H79" i="4" s="1"/>
  <c r="E80" i="4"/>
  <c r="H80" i="4" s="1"/>
  <c r="E81" i="4"/>
  <c r="H81" i="4" s="1"/>
  <c r="E82" i="4"/>
  <c r="H82" i="4" s="1"/>
  <c r="C20" i="3"/>
  <c r="D20" i="3"/>
  <c r="F20" i="3"/>
  <c r="G20" i="3"/>
  <c r="E23" i="3"/>
  <c r="E20" i="3" s="1"/>
  <c r="C43" i="3"/>
  <c r="D43" i="3"/>
  <c r="E43" i="3"/>
  <c r="F43" i="3"/>
  <c r="G43" i="3"/>
  <c r="D11" i="2"/>
  <c r="G11" i="2" s="1"/>
  <c r="D12" i="2"/>
  <c r="G12" i="2" s="1"/>
  <c r="B16" i="2"/>
  <c r="C16" i="2"/>
  <c r="D16" i="2"/>
  <c r="E16" i="2"/>
  <c r="F16" i="2"/>
  <c r="G16" i="2" l="1"/>
  <c r="H23" i="3"/>
  <c r="H20" i="3" s="1"/>
  <c r="H29" i="4"/>
  <c r="H11" i="4"/>
  <c r="E49" i="4"/>
  <c r="E19" i="4"/>
  <c r="H19" i="4"/>
  <c r="E59" i="4"/>
  <c r="C83" i="4"/>
  <c r="G83" i="4"/>
  <c r="H50" i="4"/>
  <c r="H49" i="4" s="1"/>
  <c r="E29" i="4"/>
  <c r="E11" i="4"/>
  <c r="H59" i="4"/>
  <c r="H39" i="4"/>
  <c r="E39" i="4"/>
  <c r="H43" i="3"/>
  <c r="D11" i="1"/>
  <c r="G11" i="1" s="1"/>
  <c r="D12" i="1"/>
  <c r="G12" i="1"/>
  <c r="D13" i="1"/>
  <c r="G13" i="1" s="1"/>
  <c r="D14" i="1"/>
  <c r="G14" i="1"/>
  <c r="D15" i="1"/>
  <c r="G15" i="1" s="1"/>
  <c r="D16" i="1"/>
  <c r="G16" i="1"/>
  <c r="B17" i="1"/>
  <c r="C17" i="1"/>
  <c r="E17" i="1"/>
  <c r="F17" i="1"/>
  <c r="E83" i="4" l="1"/>
  <c r="H83" i="4"/>
  <c r="G17" i="1"/>
  <c r="D17" i="1"/>
</calcChain>
</file>

<file path=xl/sharedStrings.xml><?xml version="1.0" encoding="utf-8"?>
<sst xmlns="http://schemas.openxmlformats.org/spreadsheetml/2006/main" count="183" uniqueCount="132">
  <si>
    <t>TOTAL DEL GASTO</t>
  </si>
  <si>
    <t>COMISIÓN ESTATAL PARA LA PROTECCIÓN CONTRA RIESGOS SANITARIOS TLAXCALA</t>
  </si>
  <si>
    <t>DIRECCIÓN DE INFRAESTRUCTURA Y DESARROLLO</t>
  </si>
  <si>
    <t>DIRECCIÓN DE ATENCIÓN PRIMARIA A LA SALUD</t>
  </si>
  <si>
    <t>DIRECCIÓN DE ATENCIÓN ESPECIALIZADA A LA SALUD</t>
  </si>
  <si>
    <t>DIRECCIÓN DE ADMINISTRACIÓN</t>
  </si>
  <si>
    <t>DIRECCIÓN GENERAL</t>
  </si>
  <si>
    <t>6 = (3 - 4)</t>
  </si>
  <si>
    <t>3 = (1 + 2)</t>
  </si>
  <si>
    <t>(REDUCCIONES)</t>
  </si>
  <si>
    <t>PAGADO</t>
  </si>
  <si>
    <t>DEVENGADO</t>
  </si>
  <si>
    <t>MODIFICADO</t>
  </si>
  <si>
    <t>AMPLIACIONES /</t>
  </si>
  <si>
    <t>APROBADO</t>
  </si>
  <si>
    <t>SUBEJERCICIO</t>
  </si>
  <si>
    <t>EGRESOS</t>
  </si>
  <si>
    <t>CONCEPTO</t>
  </si>
  <si>
    <t>DEL 01 DE ENERO DE 2021 AL 31 DE DICIEMBRE DE 2021</t>
  </si>
  <si>
    <t>CLASIFICACION ADMINISTRATIVA DEPENDENCIAS</t>
  </si>
  <si>
    <t>ESTADO ANALITICO DEL EJERCICIO DEL PRESUPUESTO DE EGRESOS</t>
  </si>
  <si>
    <t>OPD SALUD DE TLAXCALA</t>
  </si>
  <si>
    <t>CUENTA PUBLICA 2021</t>
  </si>
  <si>
    <t>PARTICIPACIONES</t>
  </si>
  <si>
    <t>PENSIONES Y JUBILACIONES</t>
  </si>
  <si>
    <t>AMORTIZACIÓN DE LA DEUDA Y DISMINUCIÓN DE PASIVOS</t>
  </si>
  <si>
    <t>GASTO DE CAPITAL</t>
  </si>
  <si>
    <t>GASTO CORRIENTE</t>
  </si>
  <si>
    <t>CLASIFICACION ECONOMICA (POR TIPO DE GASTO)</t>
  </si>
  <si>
    <t>ADEUDOS DE EJERCICIOS FISCALES ANTERIORES</t>
  </si>
  <si>
    <t>SANEAMIENTO DEL SISTEMA FINANCIERO</t>
  </si>
  <si>
    <t>TRANSFERENCIAS, PARTICIPACIONES Y APORTACIONES ENTRE DIFERENTES NIVELES Y ÓRDENES DE GOBIERNO</t>
  </si>
  <si>
    <t>TRANSACCIONES DE LA DEUDA PÚBLICA / COSTO FINANCIERO DE LA DEUDA</t>
  </si>
  <si>
    <t>OTRAS</t>
  </si>
  <si>
    <t>OTRAS INDUSTRIAS Y OTROS ASUNTOS ECONÓMICOS</t>
  </si>
  <si>
    <t>CIENCIA, TECNOLOGÍA E INNOVACIÓN</t>
  </si>
  <si>
    <t>TURISMO</t>
  </si>
  <si>
    <t>COMUNICACIONES</t>
  </si>
  <si>
    <t>TRANSPORTE</t>
  </si>
  <si>
    <t>MINERÍA, MANUFACTURAS Y CONSTRUCCIÓN</t>
  </si>
  <si>
    <t>COMBUSTIBLES Y ENERGÍA</t>
  </si>
  <si>
    <t>AGROPECUARIA, SILVICULTURA, PESCA Y CAZA</t>
  </si>
  <si>
    <t>ASUNTOS ECONÓMICOS, COMERCIALES Y LABORALES EN GENERAL</t>
  </si>
  <si>
    <t>DESARROLLO ECONÓMICO</t>
  </si>
  <si>
    <t>OTROS ASUNTOS SOCIALES</t>
  </si>
  <si>
    <t>PROTECCIÓN SOCIAL</t>
  </si>
  <si>
    <t>EDUCACIÓN</t>
  </si>
  <si>
    <t>RECREACIÓN, CULTURA Y OTRAS MANIFESTACIONES SOCIALES</t>
  </si>
  <si>
    <t>SALUD</t>
  </si>
  <si>
    <t>VIVIENDA Y SERVICIOS A LA COMUNIDAD</t>
  </si>
  <si>
    <t>PROTECCIÓN AMBIENTAL</t>
  </si>
  <si>
    <t>DESARROLLO SOCIAL</t>
  </si>
  <si>
    <t>OTROS SERVICIOS GENERALES</t>
  </si>
  <si>
    <t>ASUNTOS DE ORDEN PÚBLICO Y DE SEGURIDAD INTERIOR</t>
  </si>
  <si>
    <t>SEGURIDAD NACIONAL</t>
  </si>
  <si>
    <t>ASUNTOS FINANCIEROS Y HACENDARIOS</t>
  </si>
  <si>
    <t>RELACIONES EXTERIORES</t>
  </si>
  <si>
    <t>COORDINACIÓN DE LA POLÍTICA DE GOBIERNO</t>
  </si>
  <si>
    <t>JUSTICIA</t>
  </si>
  <si>
    <t>LEGISLACIÓN</t>
  </si>
  <si>
    <t>GOBIERNO</t>
  </si>
  <si>
    <t>CLASIFICACION FUNCIONAL (FINALIDAD Y FUNCION)</t>
  </si>
  <si>
    <t>ADEUDOS DE EJERCICIOS FISCALES ANTERIORES (ADEFAS)</t>
  </si>
  <si>
    <t>APOYOS FINANCIEROS</t>
  </si>
  <si>
    <t>COSTO POR COBERTURAS</t>
  </si>
  <si>
    <t>GASTOS DE LA DEUDA PUBLICA</t>
  </si>
  <si>
    <t>COMISIONES DE LA DEUDA PUBLICA</t>
  </si>
  <si>
    <t>INTERESES DE LA DEUDA PUBLICA</t>
  </si>
  <si>
    <t>AMORTIZACION DE LA DEUDA PUBLICA</t>
  </si>
  <si>
    <t>DEUDA PUBLICA</t>
  </si>
  <si>
    <t>CONVENIOS</t>
  </si>
  <si>
    <t>APORTACIONES</t>
  </si>
  <si>
    <t>PARTICIPACIONES Y APORTACIONES</t>
  </si>
  <si>
    <t>PROVISIONES PARA CONTINGENCIAS Y OTRAS EROGACIONES ESPECIALES</t>
  </si>
  <si>
    <t>OTRAS INVERSIONES FINANCIERAS</t>
  </si>
  <si>
    <t>INVERSIONES EN FIDEICOMISOS, MANDATOS Y OTROS ANALOGOS</t>
  </si>
  <si>
    <t>CONCESION DE PRESTAMOS</t>
  </si>
  <si>
    <t>COMPRA DE TITULOS Y VALORES</t>
  </si>
  <si>
    <t>ACCIONES Y PARTICIPACIONES DE CAPITAL</t>
  </si>
  <si>
    <t>INVERSIONES PARA EL FOMENTO DE ACTIVIDADES PRODUCTIVAS</t>
  </si>
  <si>
    <t>INVERSIONES FINANCIERAS Y OTRAS PROVISIONES</t>
  </si>
  <si>
    <t>PROYECTOS PRODUCTIVOS Y ACCIONES DE FOMENTO</t>
  </si>
  <si>
    <t>OBRA PUBLICA EN BIENES PROPIOS</t>
  </si>
  <si>
    <t>OBRA PUBLICA EN BIENES DE DOMINIO PUBLICO</t>
  </si>
  <si>
    <t>INVERSION PUBLICA</t>
  </si>
  <si>
    <t>ACTIVOS INTANGIBLES</t>
  </si>
  <si>
    <t>BIENES INMUEBLES</t>
  </si>
  <si>
    <t>ACTIVOS BIOLOGICOS</t>
  </si>
  <si>
    <t>MAQUINARIA, OTROS EQUIPOS Y HERRAMIENTAS</t>
  </si>
  <si>
    <t>EQUIPO DE DEFENSA Y SEGURIDAD</t>
  </si>
  <si>
    <t>VEHICULOS Y EQUIPO DE TRANSPORTE</t>
  </si>
  <si>
    <t>EQUIPO E INSTRUMENTAL MEDICO Y DE LABORATORIO</t>
  </si>
  <si>
    <t>MOBILIARIO Y EQUIPO EDUCACIONAL Y RECREATIVO</t>
  </si>
  <si>
    <t>MOBILIARIO Y EQUIPO DE ADMINISTRACION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</si>
  <si>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</si>
  <si>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</si>
  <si>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</si>
  <si>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</si>
  <si>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ANALOGOS</t>
  </si>
  <si>
    <t>AYUDAS SOCIALES</t>
  </si>
  <si>
    <t>SUBSIDIOS Y SUBVENCIONES</t>
  </si>
  <si>
    <t>TRANSFERENCIAS AL RESTO DEL SECTOR PUBLICO</t>
  </si>
  <si>
    <t>TRANSFERENCIAS INTERNAS Y ASIGNACIONES AL SECTOR PUBLICO</t>
  </si>
  <si>
    <t>TRANSFERENCIAS, ASIGNACIONES, SUBSIDIOS Y OTRAS AYUDAS</t>
  </si>
  <si>
    <t>SERVICIOS OFICIALES</t>
  </si>
  <si>
    <t>SERVICIOS DE TRASLADO Y VIATICOS</t>
  </si>
  <si>
    <t>SERVICIOS DE COMUNICACION SOCIAL Y PUBLICIDAD</t>
  </si>
  <si>
    <t>SERVICIOS DE INSTALACION, REPARACION, MANTENIMIENTO Y CONSERVACION</t>
  </si>
  <si>
    <t>SERVICIOS FINANCIEROS, BANCARIOS Y COMERCIALES</t>
  </si>
  <si>
    <t>SERVICIOS PROFESIONALES, CIENTIFICOS, TECNICOS Y OTROS SERVICIOS</t>
  </si>
  <si>
    <t>SERVICIOS DE ARRENDAMIENTO</t>
  </si>
  <si>
    <t>SERVICIOS BASICOS</t>
  </si>
  <si>
    <t>SERVICIOS GENERALES</t>
  </si>
  <si>
    <t>HERRAMIENTAS, REFACCIONES Y ACCESORIOS MENORES</t>
  </si>
  <si>
    <t>MATERIALES Y SUMINISTROS PARA SEGURIDAD</t>
  </si>
  <si>
    <t>VESTUARIO, BLANCOS, PRENDAS DE PROTECCION Y ARTICULOS DEPORTIVOS</t>
  </si>
  <si>
    <t>COMBUSTIBLES, LUBRICANTES Y ADITIVOS</t>
  </si>
  <si>
    <t>PRODUCTOS QUIMICOS, FARMACEUTICOS Y DE LABORATORIO</t>
  </si>
  <si>
    <t>MATERIALES Y ARTICULOS DE CONSTRUCCION Y DE REPARACION</t>
  </si>
  <si>
    <t>MATERIAS PRIMAS Y MATERIALES DE PRODUCCION Y COMERCIALIZACION</t>
  </si>
  <si>
    <t>ALIMENTOS Y UTENSILIOS</t>
  </si>
  <si>
    <t>MATERIALES DE ADMINISTRACION, EMISION DE DOCUMENTOS Y ARTICULOS OFICIALES</t>
  </si>
  <si>
    <t>MATERIALES Y SUMINISTROS</t>
  </si>
  <si>
    <t>PAGO DE ESTIMULOS A SERVIDORES PUBLICOS</t>
  </si>
  <si>
    <t>PREVISIONES</t>
  </si>
  <si>
    <t>OTRAS PRESTACIONES SOCIALES Y ECONOMICAS</t>
  </si>
  <si>
    <t>SEGURIDAD SOCIAL</t>
  </si>
  <si>
    <t>REMUNERACIONES ADICIONALES Y ESPECIALES</t>
  </si>
  <si>
    <t>REMUNERACIONES AL PERSONAL DE CARACTER TRANSITORIO</t>
  </si>
  <si>
    <t>REMUNERACIONES AL PERSONAL DE CARACTER PERMANENTE</t>
  </si>
  <si>
    <t>SERVICIOS PERSONALES</t>
  </si>
  <si>
    <t>CLASIFICACION POR OBJETO DEL GASTO (CAPITULO Y CONCEPTO)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</si>
</sst>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3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wrapText="1"/>
    </xf>
    <xf numFmtId="4" fontId="4" fillId="0" borderId="2" xfId="0" applyNumberFormat="1" applyFont="1" applyBorder="1" applyAlignment="1">
      <alignment horizontal="right" wrapText="1"/>
    </xf>
    <xf numFmtId="0" fontId="4" fillId="0" borderId="2" xfId="0" applyFont="1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3" fontId="1" fillId="0" borderId="0" xfId="0" applyNumberFormat="1" applyFont="1"/>
    <xf numFmtId="0" fontId="4" fillId="0" borderId="2" xfId="0" applyFont="1" applyBorder="1" applyAlignment="1">
      <alignment horizontal="right" wrapText="1"/>
    </xf>
    <xf numFmtId="0" fontId="7" fillId="0" borderId="2" xfId="0" applyFont="1" applyBorder="1" applyAlignment="1">
      <alignment wrapText="1"/>
    </xf>
    <xf numFmtId="0" fontId="4" fillId="0" borderId="9" xfId="0" applyFont="1" applyBorder="1" applyAlignment="1"/>
    <xf numFmtId="0" fontId="4" fillId="0" borderId="10" xfId="0" applyFont="1" applyBorder="1" applyAlignment="1"/>
    <xf numFmtId="0" fontId="4" fillId="0" borderId="11" xfId="0" applyFont="1" applyBorder="1" applyAlignment="1"/>
    <xf numFmtId="0" fontId="4" fillId="0" borderId="12" xfId="0" applyFont="1" applyBorder="1" applyAlignment="1"/>
    <xf numFmtId="0" fontId="8" fillId="0" borderId="0" xfId="0" applyFont="1"/>
    <xf numFmtId="0" fontId="7" fillId="0" borderId="2" xfId="0" applyFont="1" applyBorder="1" applyAlignment="1">
      <alignment horizontal="right" wrapText="1"/>
    </xf>
    <xf numFmtId="0" fontId="7" fillId="0" borderId="11" xfId="0" applyFont="1" applyBorder="1" applyAlignment="1"/>
    <xf numFmtId="0" fontId="7" fillId="0" borderId="12" xfId="0" applyFont="1" applyBorder="1" applyAlignment="1"/>
    <xf numFmtId="3" fontId="7" fillId="0" borderId="2" xfId="0" applyNumberFormat="1" applyFont="1" applyBorder="1" applyAlignment="1">
      <alignment horizontal="right" wrapText="1"/>
    </xf>
    <xf numFmtId="0" fontId="7" fillId="0" borderId="13" xfId="0" applyFont="1" applyBorder="1" applyAlignment="1"/>
    <xf numFmtId="0" fontId="7" fillId="0" borderId="14" xfId="0" applyFont="1" applyBorder="1" applyAlignment="1"/>
    <xf numFmtId="3" fontId="7" fillId="0" borderId="15" xfId="0" applyNumberFormat="1" applyFont="1" applyBorder="1" applyAlignment="1">
      <alignment horizontal="right" wrapText="1"/>
    </xf>
    <xf numFmtId="3" fontId="7" fillId="0" borderId="16" xfId="0" applyNumberFormat="1" applyFont="1" applyBorder="1" applyAlignment="1">
      <alignment horizontal="right" wrapText="1"/>
    </xf>
    <xf numFmtId="3" fontId="7" fillId="0" borderId="17" xfId="0" applyNumberFormat="1" applyFont="1" applyBorder="1" applyAlignment="1">
      <alignment horizontal="right" wrapText="1"/>
    </xf>
    <xf numFmtId="0" fontId="4" fillId="0" borderId="9" xfId="0" applyFont="1" applyBorder="1" applyAlignment="1">
      <alignment wrapText="1"/>
    </xf>
    <xf numFmtId="0" fontId="7" fillId="0" borderId="10" xfId="0" applyFont="1" applyBorder="1"/>
    <xf numFmtId="0" fontId="4" fillId="0" borderId="11" xfId="0" applyFont="1" applyBorder="1" applyAlignment="1">
      <alignment wrapText="1"/>
    </xf>
    <xf numFmtId="0" fontId="7" fillId="0" borderId="12" xfId="0" applyFont="1" applyBorder="1"/>
    <xf numFmtId="0" fontId="7" fillId="0" borderId="11" xfId="0" applyFont="1" applyBorder="1" applyAlignment="1">
      <alignment wrapText="1"/>
    </xf>
    <xf numFmtId="0" fontId="7" fillId="0" borderId="13" xfId="0" applyFont="1" applyBorder="1" applyAlignment="1">
      <alignment wrapText="1"/>
    </xf>
    <xf numFmtId="0" fontId="7" fillId="0" borderId="14" xfId="0" applyFont="1" applyBorder="1"/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wrapText="1"/>
    </xf>
    <xf numFmtId="0" fontId="6" fillId="2" borderId="0" xfId="0" applyFont="1" applyFill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4E6F6-F894-4936-878D-564DA17EF4E9}">
  <sheetPr>
    <pageSetUpPr fitToPage="1"/>
  </sheetPr>
  <dimension ref="A1:G17"/>
  <sheetViews>
    <sheetView showGridLines="0" topLeftCell="A4" zoomScaleNormal="100" workbookViewId="0">
      <selection activeCell="D13" sqref="D13"/>
    </sheetView>
  </sheetViews>
  <sheetFormatPr baseColWidth="10" defaultColWidth="11.42578125" defaultRowHeight="14.25" x14ac:dyDescent="0.2"/>
  <cols>
    <col min="1" max="1" width="45.7109375" style="1" bestFit="1" customWidth="1"/>
    <col min="2" max="4" width="13" style="1" bestFit="1" customWidth="1"/>
    <col min="5" max="5" width="14.28515625" style="1" bestFit="1" customWidth="1"/>
    <col min="6" max="6" width="13.28515625" style="1" bestFit="1" customWidth="1"/>
    <col min="7" max="7" width="11.7109375" style="1" bestFit="1" customWidth="1"/>
    <col min="8" max="16384" width="11.42578125" style="1"/>
  </cols>
  <sheetData>
    <row r="1" spans="1:7" x14ac:dyDescent="0.2">
      <c r="A1" s="41" t="s">
        <v>22</v>
      </c>
      <c r="B1" s="41"/>
      <c r="C1" s="41"/>
      <c r="D1" s="41"/>
      <c r="E1" s="41"/>
      <c r="F1" s="41"/>
      <c r="G1" s="41"/>
    </row>
    <row r="2" spans="1:7" x14ac:dyDescent="0.2">
      <c r="A2" s="41" t="s">
        <v>21</v>
      </c>
      <c r="B2" s="41"/>
      <c r="C2" s="41"/>
      <c r="D2" s="41"/>
      <c r="E2" s="41"/>
      <c r="F2" s="41"/>
      <c r="G2" s="41"/>
    </row>
    <row r="3" spans="1:7" x14ac:dyDescent="0.2">
      <c r="A3" s="41" t="s">
        <v>20</v>
      </c>
      <c r="B3" s="41"/>
      <c r="C3" s="41"/>
      <c r="D3" s="41"/>
      <c r="E3" s="41"/>
      <c r="F3" s="41"/>
      <c r="G3" s="41"/>
    </row>
    <row r="4" spans="1:7" x14ac:dyDescent="0.2">
      <c r="A4" s="41" t="s">
        <v>19</v>
      </c>
      <c r="B4" s="41"/>
      <c r="C4" s="41"/>
      <c r="D4" s="41"/>
      <c r="E4" s="41"/>
      <c r="F4" s="41"/>
      <c r="G4" s="41"/>
    </row>
    <row r="5" spans="1:7" x14ac:dyDescent="0.2">
      <c r="A5" s="41" t="s">
        <v>18</v>
      </c>
      <c r="B5" s="41"/>
      <c r="C5" s="41"/>
      <c r="D5" s="41"/>
      <c r="E5" s="41"/>
      <c r="F5" s="41"/>
      <c r="G5" s="41"/>
    </row>
    <row r="6" spans="1:7" x14ac:dyDescent="0.2">
      <c r="A6" s="40"/>
      <c r="B6" s="40"/>
      <c r="C6" s="40"/>
      <c r="D6" s="40"/>
      <c r="E6" s="40"/>
      <c r="F6" s="40"/>
      <c r="G6" s="40"/>
    </row>
    <row r="7" spans="1:7" ht="20.100000000000001" customHeight="1" x14ac:dyDescent="0.2">
      <c r="A7" s="34" t="s">
        <v>17</v>
      </c>
      <c r="B7" s="37" t="s">
        <v>16</v>
      </c>
      <c r="C7" s="38"/>
      <c r="D7" s="38"/>
      <c r="E7" s="38"/>
      <c r="F7" s="39"/>
      <c r="G7" s="34" t="s">
        <v>15</v>
      </c>
    </row>
    <row r="8" spans="1:7" ht="15" customHeight="1" x14ac:dyDescent="0.2">
      <c r="A8" s="35"/>
      <c r="B8" s="34" t="s">
        <v>14</v>
      </c>
      <c r="C8" s="9" t="s">
        <v>13</v>
      </c>
      <c r="D8" s="34" t="s">
        <v>12</v>
      </c>
      <c r="E8" s="34" t="s">
        <v>11</v>
      </c>
      <c r="F8" s="34" t="s">
        <v>10</v>
      </c>
      <c r="G8" s="35"/>
    </row>
    <row r="9" spans="1:7" ht="15" customHeight="1" x14ac:dyDescent="0.2">
      <c r="A9" s="35"/>
      <c r="B9" s="36"/>
      <c r="C9" s="8" t="s">
        <v>9</v>
      </c>
      <c r="D9" s="36"/>
      <c r="E9" s="36"/>
      <c r="F9" s="36"/>
      <c r="G9" s="36"/>
    </row>
    <row r="10" spans="1:7" ht="20.100000000000001" customHeight="1" x14ac:dyDescent="0.2">
      <c r="A10" s="36"/>
      <c r="B10" s="7">
        <v>1</v>
      </c>
      <c r="C10" s="7">
        <v>2</v>
      </c>
      <c r="D10" s="7" t="s">
        <v>8</v>
      </c>
      <c r="E10" s="7">
        <v>4</v>
      </c>
      <c r="F10" s="7">
        <v>5</v>
      </c>
      <c r="G10" s="7" t="s">
        <v>7</v>
      </c>
    </row>
    <row r="11" spans="1:7" x14ac:dyDescent="0.2">
      <c r="A11" s="6" t="s">
        <v>6</v>
      </c>
      <c r="B11" s="4">
        <v>35477221</v>
      </c>
      <c r="C11" s="5">
        <v>333403721</v>
      </c>
      <c r="D11" s="4">
        <f t="shared" ref="D11:D16" si="0">+B11+C11</f>
        <v>368880942</v>
      </c>
      <c r="E11" s="5">
        <v>364275202</v>
      </c>
      <c r="F11" s="5">
        <v>362533044</v>
      </c>
      <c r="G11" s="4">
        <f t="shared" ref="G11:G16" si="1">+D11-E11</f>
        <v>4605740</v>
      </c>
    </row>
    <row r="12" spans="1:7" x14ac:dyDescent="0.2">
      <c r="A12" s="6" t="s">
        <v>5</v>
      </c>
      <c r="B12" s="4">
        <v>68813100</v>
      </c>
      <c r="C12" s="5">
        <v>22451935</v>
      </c>
      <c r="D12" s="4">
        <f t="shared" si="0"/>
        <v>91265035</v>
      </c>
      <c r="E12" s="5">
        <v>88592345</v>
      </c>
      <c r="F12" s="5">
        <v>83609869</v>
      </c>
      <c r="G12" s="4">
        <f t="shared" si="1"/>
        <v>2672690</v>
      </c>
    </row>
    <row r="13" spans="1:7" x14ac:dyDescent="0.2">
      <c r="A13" s="6" t="s">
        <v>4</v>
      </c>
      <c r="B13" s="4">
        <v>1558039401</v>
      </c>
      <c r="C13" s="5">
        <v>625637476</v>
      </c>
      <c r="D13" s="4">
        <f t="shared" si="0"/>
        <v>2183676877</v>
      </c>
      <c r="E13" s="5">
        <v>2163447044</v>
      </c>
      <c r="F13" s="5">
        <v>1867338324</v>
      </c>
      <c r="G13" s="4">
        <f t="shared" si="1"/>
        <v>20229833</v>
      </c>
    </row>
    <row r="14" spans="1:7" x14ac:dyDescent="0.2">
      <c r="A14" s="6" t="s">
        <v>3</v>
      </c>
      <c r="B14" s="4">
        <v>674868559</v>
      </c>
      <c r="C14" s="5">
        <v>275663139</v>
      </c>
      <c r="D14" s="4">
        <f t="shared" si="0"/>
        <v>950531698</v>
      </c>
      <c r="E14" s="5">
        <v>941472629</v>
      </c>
      <c r="F14" s="5">
        <v>796466991</v>
      </c>
      <c r="G14" s="4">
        <f t="shared" si="1"/>
        <v>9059069</v>
      </c>
    </row>
    <row r="15" spans="1:7" x14ac:dyDescent="0.2">
      <c r="A15" s="6" t="s">
        <v>2</v>
      </c>
      <c r="B15" s="4">
        <v>43108323</v>
      </c>
      <c r="C15" s="5">
        <v>140913178</v>
      </c>
      <c r="D15" s="4">
        <f t="shared" si="0"/>
        <v>184021501</v>
      </c>
      <c r="E15" s="5">
        <v>182835636</v>
      </c>
      <c r="F15" s="5">
        <v>165028141</v>
      </c>
      <c r="G15" s="4">
        <f t="shared" si="1"/>
        <v>1185865</v>
      </c>
    </row>
    <row r="16" spans="1:7" ht="22.5" x14ac:dyDescent="0.2">
      <c r="A16" s="6" t="s">
        <v>1</v>
      </c>
      <c r="B16" s="4">
        <v>106951296</v>
      </c>
      <c r="C16" s="5">
        <v>-11179301</v>
      </c>
      <c r="D16" s="4">
        <f t="shared" si="0"/>
        <v>95771995</v>
      </c>
      <c r="E16" s="5">
        <v>94530961</v>
      </c>
      <c r="F16" s="5">
        <v>76537623</v>
      </c>
      <c r="G16" s="4">
        <f t="shared" si="1"/>
        <v>1241034</v>
      </c>
    </row>
    <row r="17" spans="1:7" ht="20.100000000000001" customHeight="1" x14ac:dyDescent="0.2">
      <c r="A17" s="3" t="s">
        <v>0</v>
      </c>
      <c r="B17" s="2">
        <f t="shared" ref="B17:G17" si="2">SUM(B11:B16)</f>
        <v>2487257900</v>
      </c>
      <c r="C17" s="2">
        <f t="shared" si="2"/>
        <v>1386890148</v>
      </c>
      <c r="D17" s="2">
        <f t="shared" si="2"/>
        <v>3874148048</v>
      </c>
      <c r="E17" s="2">
        <f t="shared" si="2"/>
        <v>3835153817</v>
      </c>
      <c r="F17" s="2">
        <f t="shared" si="2"/>
        <v>3351513992</v>
      </c>
      <c r="G17" s="2">
        <f t="shared" si="2"/>
        <v>38994231</v>
      </c>
    </row>
  </sheetData>
  <mergeCells count="13">
    <mergeCell ref="A6:G6"/>
    <mergeCell ref="A1:G1"/>
    <mergeCell ref="A2:G2"/>
    <mergeCell ref="A3:G3"/>
    <mergeCell ref="A4:G4"/>
    <mergeCell ref="A5:G5"/>
    <mergeCell ref="A7:A10"/>
    <mergeCell ref="B7:F7"/>
    <mergeCell ref="G7:G9"/>
    <mergeCell ref="B8:B9"/>
    <mergeCell ref="D8:D9"/>
    <mergeCell ref="E8:E9"/>
    <mergeCell ref="F8:F9"/>
  </mergeCells>
  <pageMargins left="0.75" right="0.75" top="1" bottom="1" header="0.5" footer="0.5"/>
  <pageSetup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A4925-7F01-4E0C-B2B4-1A0CC2FBA9E4}">
  <sheetPr>
    <pageSetUpPr fitToPage="1"/>
  </sheetPr>
  <dimension ref="A1:I16"/>
  <sheetViews>
    <sheetView showGridLines="0" zoomScale="140" zoomScaleNormal="140" workbookViewId="0">
      <selection activeCell="A6" sqref="A6:G6"/>
    </sheetView>
  </sheetViews>
  <sheetFormatPr baseColWidth="10" defaultColWidth="11.42578125" defaultRowHeight="14.25" x14ac:dyDescent="0.2"/>
  <cols>
    <col min="1" max="1" width="38.5703125" style="1" bestFit="1" customWidth="1"/>
    <col min="2" max="2" width="13" style="1" bestFit="1" customWidth="1"/>
    <col min="3" max="3" width="16.140625" style="1" customWidth="1"/>
    <col min="4" max="4" width="13" style="1" bestFit="1" customWidth="1"/>
    <col min="5" max="5" width="14.42578125" style="1" customWidth="1"/>
    <col min="6" max="6" width="15.140625" style="1" customWidth="1"/>
    <col min="7" max="7" width="11.7109375" style="1" bestFit="1" customWidth="1"/>
    <col min="8" max="8" width="11.42578125" style="1"/>
    <col min="9" max="9" width="13.140625" style="1" bestFit="1" customWidth="1"/>
    <col min="10" max="16384" width="11.42578125" style="1"/>
  </cols>
  <sheetData>
    <row r="1" spans="1:9" x14ac:dyDescent="0.2">
      <c r="A1" s="41" t="s">
        <v>22</v>
      </c>
      <c r="B1" s="41"/>
      <c r="C1" s="41"/>
      <c r="D1" s="41"/>
      <c r="E1" s="41"/>
      <c r="F1" s="41"/>
      <c r="G1" s="41"/>
    </row>
    <row r="2" spans="1:9" x14ac:dyDescent="0.2">
      <c r="A2" s="41" t="s">
        <v>21</v>
      </c>
      <c r="B2" s="41"/>
      <c r="C2" s="41"/>
      <c r="D2" s="41"/>
      <c r="E2" s="41"/>
      <c r="F2" s="41"/>
      <c r="G2" s="41"/>
    </row>
    <row r="3" spans="1:9" x14ac:dyDescent="0.2">
      <c r="A3" s="41" t="s">
        <v>20</v>
      </c>
      <c r="B3" s="41"/>
      <c r="C3" s="41"/>
      <c r="D3" s="41"/>
      <c r="E3" s="41"/>
      <c r="F3" s="41"/>
      <c r="G3" s="41"/>
    </row>
    <row r="4" spans="1:9" x14ac:dyDescent="0.2">
      <c r="A4" s="41" t="s">
        <v>28</v>
      </c>
      <c r="B4" s="41"/>
      <c r="C4" s="41"/>
      <c r="D4" s="41"/>
      <c r="E4" s="41"/>
      <c r="F4" s="41"/>
      <c r="G4" s="41"/>
    </row>
    <row r="5" spans="1:9" x14ac:dyDescent="0.2">
      <c r="A5" s="41" t="s">
        <v>18</v>
      </c>
      <c r="B5" s="41"/>
      <c r="C5" s="41"/>
      <c r="D5" s="41"/>
      <c r="E5" s="41"/>
      <c r="F5" s="41"/>
      <c r="G5" s="41"/>
    </row>
    <row r="6" spans="1:9" x14ac:dyDescent="0.2">
      <c r="A6" s="40"/>
      <c r="B6" s="40"/>
      <c r="C6" s="40"/>
      <c r="D6" s="40"/>
      <c r="E6" s="40"/>
      <c r="F6" s="40"/>
      <c r="G6" s="40"/>
    </row>
    <row r="7" spans="1:9" ht="20.100000000000001" customHeight="1" x14ac:dyDescent="0.2">
      <c r="A7" s="34" t="s">
        <v>17</v>
      </c>
      <c r="B7" s="37" t="s">
        <v>16</v>
      </c>
      <c r="C7" s="38"/>
      <c r="D7" s="38"/>
      <c r="E7" s="38"/>
      <c r="F7" s="39"/>
      <c r="G7" s="34" t="s">
        <v>15</v>
      </c>
    </row>
    <row r="8" spans="1:9" ht="15" customHeight="1" x14ac:dyDescent="0.2">
      <c r="A8" s="35"/>
      <c r="B8" s="34" t="s">
        <v>14</v>
      </c>
      <c r="C8" s="9" t="s">
        <v>13</v>
      </c>
      <c r="D8" s="34" t="s">
        <v>12</v>
      </c>
      <c r="E8" s="34" t="s">
        <v>11</v>
      </c>
      <c r="F8" s="34" t="s">
        <v>10</v>
      </c>
      <c r="G8" s="35"/>
    </row>
    <row r="9" spans="1:9" ht="15" customHeight="1" x14ac:dyDescent="0.2">
      <c r="A9" s="35"/>
      <c r="B9" s="36"/>
      <c r="C9" s="8" t="s">
        <v>9</v>
      </c>
      <c r="D9" s="36"/>
      <c r="E9" s="36"/>
      <c r="F9" s="36"/>
      <c r="G9" s="36"/>
    </row>
    <row r="10" spans="1:9" ht="20.100000000000001" customHeight="1" x14ac:dyDescent="0.2">
      <c r="A10" s="36"/>
      <c r="B10" s="7">
        <v>1</v>
      </c>
      <c r="C10" s="7">
        <v>2</v>
      </c>
      <c r="D10" s="7" t="s">
        <v>8</v>
      </c>
      <c r="E10" s="7">
        <v>4</v>
      </c>
      <c r="F10" s="7">
        <v>5</v>
      </c>
      <c r="G10" s="7" t="s">
        <v>7</v>
      </c>
    </row>
    <row r="11" spans="1:9" x14ac:dyDescent="0.2">
      <c r="A11" s="12" t="s">
        <v>27</v>
      </c>
      <c r="B11" s="4">
        <v>2469355796</v>
      </c>
      <c r="C11" s="5">
        <v>1236013620</v>
      </c>
      <c r="D11" s="4">
        <f>+B11+C11</f>
        <v>3705369416</v>
      </c>
      <c r="E11" s="5">
        <v>3666541406</v>
      </c>
      <c r="F11" s="5">
        <v>3207507419</v>
      </c>
      <c r="G11" s="4">
        <f>+D11-E11</f>
        <v>38828010</v>
      </c>
    </row>
    <row r="12" spans="1:9" x14ac:dyDescent="0.2">
      <c r="A12" s="12" t="s">
        <v>26</v>
      </c>
      <c r="B12" s="4">
        <v>17902104</v>
      </c>
      <c r="C12" s="5">
        <v>150876528</v>
      </c>
      <c r="D12" s="4">
        <f>+B12+C12</f>
        <v>168778632</v>
      </c>
      <c r="E12" s="5">
        <v>168612411</v>
      </c>
      <c r="F12" s="5">
        <v>144006573</v>
      </c>
      <c r="G12" s="4">
        <f>+D12-E12</f>
        <v>166221</v>
      </c>
    </row>
    <row r="13" spans="1:9" ht="22.5" x14ac:dyDescent="0.2">
      <c r="A13" s="12" t="s">
        <v>25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</row>
    <row r="14" spans="1:9" x14ac:dyDescent="0.2">
      <c r="A14" s="12" t="s">
        <v>24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</row>
    <row r="15" spans="1:9" x14ac:dyDescent="0.2">
      <c r="A15" s="12" t="s">
        <v>23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</row>
    <row r="16" spans="1:9" ht="20.100000000000001" customHeight="1" x14ac:dyDescent="0.2">
      <c r="A16" s="3" t="s">
        <v>0</v>
      </c>
      <c r="B16" s="2">
        <f t="shared" ref="B16:G16" si="0">SUM(B11:B15)</f>
        <v>2487257900</v>
      </c>
      <c r="C16" s="2">
        <f t="shared" si="0"/>
        <v>1386890148</v>
      </c>
      <c r="D16" s="2">
        <f t="shared" si="0"/>
        <v>3874148048</v>
      </c>
      <c r="E16" s="2">
        <f t="shared" si="0"/>
        <v>3835153817</v>
      </c>
      <c r="F16" s="2">
        <f t="shared" si="0"/>
        <v>3351513992</v>
      </c>
      <c r="G16" s="2">
        <f t="shared" si="0"/>
        <v>38994231</v>
      </c>
      <c r="I16" s="10"/>
    </row>
  </sheetData>
  <mergeCells count="13">
    <mergeCell ref="A6:G6"/>
    <mergeCell ref="A1:G1"/>
    <mergeCell ref="A2:G2"/>
    <mergeCell ref="A3:G3"/>
    <mergeCell ref="A4:G4"/>
    <mergeCell ref="A5:G5"/>
    <mergeCell ref="A7:A10"/>
    <mergeCell ref="B7:F7"/>
    <mergeCell ref="G7:G9"/>
    <mergeCell ref="B8:B9"/>
    <mergeCell ref="D8:D9"/>
    <mergeCell ref="E8:E9"/>
    <mergeCell ref="F8:F9"/>
  </mergeCells>
  <pageMargins left="0.75" right="0.75" top="1" bottom="1" header="0.5" footer="0.5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D4673-0BAE-44C7-97E9-99C39E06A433}">
  <sheetPr>
    <pageSetUpPr fitToPage="1"/>
  </sheetPr>
  <dimension ref="A1:H43"/>
  <sheetViews>
    <sheetView showGridLines="0" workbookViewId="0">
      <selection activeCell="A5" sqref="A5:H5"/>
    </sheetView>
  </sheetViews>
  <sheetFormatPr baseColWidth="10" defaultColWidth="11.42578125" defaultRowHeight="14.25" x14ac:dyDescent="0.2"/>
  <cols>
    <col min="1" max="1" width="6" style="1" customWidth="1"/>
    <col min="2" max="2" width="45.7109375" style="1" bestFit="1" customWidth="1"/>
    <col min="3" max="7" width="13" style="1" bestFit="1" customWidth="1"/>
    <col min="8" max="8" width="14.140625" style="1" customWidth="1"/>
    <col min="9" max="16384" width="11.42578125" style="1"/>
  </cols>
  <sheetData>
    <row r="1" spans="1:8" x14ac:dyDescent="0.2">
      <c r="A1" s="41" t="s">
        <v>22</v>
      </c>
      <c r="B1" s="41"/>
      <c r="C1" s="41"/>
      <c r="D1" s="41"/>
      <c r="E1" s="41"/>
      <c r="F1" s="41"/>
      <c r="G1" s="41"/>
      <c r="H1" s="41"/>
    </row>
    <row r="2" spans="1:8" x14ac:dyDescent="0.2">
      <c r="A2" s="41" t="s">
        <v>21</v>
      </c>
      <c r="B2" s="41"/>
      <c r="C2" s="41"/>
      <c r="D2" s="41"/>
      <c r="E2" s="41"/>
      <c r="F2" s="41"/>
      <c r="G2" s="41"/>
      <c r="H2" s="41"/>
    </row>
    <row r="3" spans="1:8" x14ac:dyDescent="0.2">
      <c r="A3" s="41" t="s">
        <v>20</v>
      </c>
      <c r="B3" s="41"/>
      <c r="C3" s="41"/>
      <c r="D3" s="41"/>
      <c r="E3" s="41"/>
      <c r="F3" s="41"/>
      <c r="G3" s="41"/>
      <c r="H3" s="41"/>
    </row>
    <row r="4" spans="1:8" x14ac:dyDescent="0.2">
      <c r="A4" s="41" t="s">
        <v>61</v>
      </c>
      <c r="B4" s="41"/>
      <c r="C4" s="41"/>
      <c r="D4" s="41"/>
      <c r="E4" s="41"/>
      <c r="F4" s="41"/>
      <c r="G4" s="41"/>
      <c r="H4" s="41"/>
    </row>
    <row r="5" spans="1:8" x14ac:dyDescent="0.2">
      <c r="A5" s="41" t="s">
        <v>18</v>
      </c>
      <c r="B5" s="41"/>
      <c r="C5" s="41"/>
      <c r="D5" s="41"/>
      <c r="E5" s="41"/>
      <c r="F5" s="41"/>
      <c r="G5" s="41"/>
      <c r="H5" s="41"/>
    </row>
    <row r="6" spans="1:8" x14ac:dyDescent="0.2">
      <c r="A6" s="40"/>
      <c r="B6" s="40"/>
      <c r="C6" s="40"/>
      <c r="D6" s="40"/>
      <c r="E6" s="40"/>
      <c r="F6" s="40"/>
      <c r="G6" s="40"/>
      <c r="H6" s="40"/>
    </row>
    <row r="7" spans="1:8" ht="12" customHeight="1" x14ac:dyDescent="0.2">
      <c r="A7" s="44" t="s">
        <v>17</v>
      </c>
      <c r="B7" s="45"/>
      <c r="C7" s="37" t="s">
        <v>16</v>
      </c>
      <c r="D7" s="38"/>
      <c r="E7" s="38"/>
      <c r="F7" s="38"/>
      <c r="G7" s="39"/>
      <c r="H7" s="34" t="s">
        <v>15</v>
      </c>
    </row>
    <row r="8" spans="1:8" ht="12" customHeight="1" x14ac:dyDescent="0.2">
      <c r="A8" s="46"/>
      <c r="B8" s="47"/>
      <c r="C8" s="34" t="s">
        <v>14</v>
      </c>
      <c r="D8" s="9" t="s">
        <v>13</v>
      </c>
      <c r="E8" s="34" t="s">
        <v>12</v>
      </c>
      <c r="F8" s="34" t="s">
        <v>11</v>
      </c>
      <c r="G8" s="34" t="s">
        <v>10</v>
      </c>
      <c r="H8" s="35"/>
    </row>
    <row r="9" spans="1:8" ht="12" customHeight="1" x14ac:dyDescent="0.2">
      <c r="A9" s="46"/>
      <c r="B9" s="47"/>
      <c r="C9" s="36"/>
      <c r="D9" s="8" t="s">
        <v>9</v>
      </c>
      <c r="E9" s="36"/>
      <c r="F9" s="36"/>
      <c r="G9" s="36"/>
      <c r="H9" s="36"/>
    </row>
    <row r="10" spans="1:8" ht="12" customHeight="1" x14ac:dyDescent="0.2">
      <c r="A10" s="48"/>
      <c r="B10" s="49"/>
      <c r="C10" s="7">
        <v>1</v>
      </c>
      <c r="D10" s="7">
        <v>2</v>
      </c>
      <c r="E10" s="7" t="s">
        <v>8</v>
      </c>
      <c r="F10" s="7">
        <v>4</v>
      </c>
      <c r="G10" s="7">
        <v>5</v>
      </c>
      <c r="H10" s="7" t="s">
        <v>7</v>
      </c>
    </row>
    <row r="11" spans="1:8" s="17" customFormat="1" ht="15" x14ac:dyDescent="0.25">
      <c r="A11" s="23" t="s">
        <v>60</v>
      </c>
      <c r="B11" s="22"/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</row>
    <row r="12" spans="1:8" x14ac:dyDescent="0.2">
      <c r="A12" s="16"/>
      <c r="B12" s="15" t="s">
        <v>59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</row>
    <row r="13" spans="1:8" x14ac:dyDescent="0.2">
      <c r="A13" s="16"/>
      <c r="B13" s="15" t="s">
        <v>58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</row>
    <row r="14" spans="1:8" x14ac:dyDescent="0.2">
      <c r="A14" s="16"/>
      <c r="B14" s="15" t="s">
        <v>57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</row>
    <row r="15" spans="1:8" x14ac:dyDescent="0.2">
      <c r="A15" s="16"/>
      <c r="B15" s="15" t="s">
        <v>56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</row>
    <row r="16" spans="1:8" x14ac:dyDescent="0.2">
      <c r="A16" s="16"/>
      <c r="B16" s="15" t="s">
        <v>55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</row>
    <row r="17" spans="1:8" x14ac:dyDescent="0.2">
      <c r="A17" s="16"/>
      <c r="B17" s="15" t="s">
        <v>54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</row>
    <row r="18" spans="1:8" x14ac:dyDescent="0.2">
      <c r="A18" s="16"/>
      <c r="B18" s="15" t="s">
        <v>53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</row>
    <row r="19" spans="1:8" x14ac:dyDescent="0.2">
      <c r="A19" s="16"/>
      <c r="B19" s="15" t="s">
        <v>52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</row>
    <row r="20" spans="1:8" s="17" customFormat="1" ht="15" x14ac:dyDescent="0.25">
      <c r="A20" s="20" t="s">
        <v>51</v>
      </c>
      <c r="B20" s="19"/>
      <c r="C20" s="21">
        <f t="shared" ref="C20:H20" si="0">+C23</f>
        <v>2487257900</v>
      </c>
      <c r="D20" s="21">
        <f t="shared" si="0"/>
        <v>1386890148</v>
      </c>
      <c r="E20" s="21">
        <f t="shared" si="0"/>
        <v>3874148048</v>
      </c>
      <c r="F20" s="21">
        <f t="shared" si="0"/>
        <v>3835153817</v>
      </c>
      <c r="G20" s="21">
        <f t="shared" si="0"/>
        <v>3351513992</v>
      </c>
      <c r="H20" s="21">
        <f t="shared" si="0"/>
        <v>38994231</v>
      </c>
    </row>
    <row r="21" spans="1:8" x14ac:dyDescent="0.2">
      <c r="A21" s="16"/>
      <c r="B21" s="15" t="s">
        <v>50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</row>
    <row r="22" spans="1:8" x14ac:dyDescent="0.2">
      <c r="A22" s="16"/>
      <c r="B22" s="15" t="s">
        <v>49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</row>
    <row r="23" spans="1:8" x14ac:dyDescent="0.2">
      <c r="A23" s="16"/>
      <c r="B23" s="15" t="s">
        <v>48</v>
      </c>
      <c r="C23" s="4">
        <v>2487257900</v>
      </c>
      <c r="D23" s="5">
        <v>1386890148</v>
      </c>
      <c r="E23" s="4">
        <f>+C23+D23</f>
        <v>3874148048</v>
      </c>
      <c r="F23" s="5">
        <v>3835153817</v>
      </c>
      <c r="G23" s="5">
        <v>3351513992</v>
      </c>
      <c r="H23" s="4">
        <f>+E23-F23</f>
        <v>38994231</v>
      </c>
    </row>
    <row r="24" spans="1:8" x14ac:dyDescent="0.2">
      <c r="A24" s="16"/>
      <c r="B24" s="15" t="s">
        <v>47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</row>
    <row r="25" spans="1:8" x14ac:dyDescent="0.2">
      <c r="A25" s="16"/>
      <c r="B25" s="15" t="s">
        <v>46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</row>
    <row r="26" spans="1:8" x14ac:dyDescent="0.2">
      <c r="A26" s="16"/>
      <c r="B26" s="15" t="s">
        <v>45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</row>
    <row r="27" spans="1:8" x14ac:dyDescent="0.2">
      <c r="A27" s="16"/>
      <c r="B27" s="15" t="s">
        <v>44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</row>
    <row r="28" spans="1:8" s="17" customFormat="1" ht="15" x14ac:dyDescent="0.25">
      <c r="A28" s="20" t="s">
        <v>43</v>
      </c>
      <c r="B28" s="19"/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</row>
    <row r="29" spans="1:8" x14ac:dyDescent="0.2">
      <c r="A29" s="16"/>
      <c r="B29" s="15" t="s">
        <v>42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</row>
    <row r="30" spans="1:8" x14ac:dyDescent="0.2">
      <c r="A30" s="16"/>
      <c r="B30" s="15" t="s">
        <v>41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</row>
    <row r="31" spans="1:8" x14ac:dyDescent="0.2">
      <c r="A31" s="16"/>
      <c r="B31" s="15" t="s">
        <v>40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</row>
    <row r="32" spans="1:8" x14ac:dyDescent="0.2">
      <c r="A32" s="16"/>
      <c r="B32" s="15" t="s">
        <v>39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</row>
    <row r="33" spans="1:8" x14ac:dyDescent="0.2">
      <c r="A33" s="16"/>
      <c r="B33" s="15" t="s">
        <v>38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</row>
    <row r="34" spans="1:8" x14ac:dyDescent="0.2">
      <c r="A34" s="16"/>
      <c r="B34" s="15" t="s">
        <v>37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</row>
    <row r="35" spans="1:8" x14ac:dyDescent="0.2">
      <c r="A35" s="16"/>
      <c r="B35" s="15" t="s">
        <v>36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</row>
    <row r="36" spans="1:8" x14ac:dyDescent="0.2">
      <c r="A36" s="16"/>
      <c r="B36" s="15" t="s">
        <v>35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</row>
    <row r="37" spans="1:8" x14ac:dyDescent="0.2">
      <c r="A37" s="16"/>
      <c r="B37" s="15" t="s">
        <v>34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</row>
    <row r="38" spans="1:8" s="17" customFormat="1" ht="15" x14ac:dyDescent="0.25">
      <c r="A38" s="20" t="s">
        <v>33</v>
      </c>
      <c r="B38" s="19"/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</row>
    <row r="39" spans="1:8" x14ac:dyDescent="0.2">
      <c r="A39" s="16"/>
      <c r="B39" s="15" t="s">
        <v>32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</row>
    <row r="40" spans="1:8" x14ac:dyDescent="0.2">
      <c r="A40" s="16"/>
      <c r="B40" s="15" t="s">
        <v>31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</row>
    <row r="41" spans="1:8" x14ac:dyDescent="0.2">
      <c r="A41" s="16"/>
      <c r="B41" s="15" t="s">
        <v>30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</row>
    <row r="42" spans="1:8" x14ac:dyDescent="0.2">
      <c r="A42" s="14"/>
      <c r="B42" s="13" t="s">
        <v>29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</row>
    <row r="43" spans="1:8" ht="20.100000000000001" customHeight="1" x14ac:dyDescent="0.2">
      <c r="A43" s="42" t="s">
        <v>0</v>
      </c>
      <c r="B43" s="43"/>
      <c r="C43" s="2">
        <f t="shared" ref="C43:H43" si="1">SUM(C23)</f>
        <v>2487257900</v>
      </c>
      <c r="D43" s="2">
        <f t="shared" si="1"/>
        <v>1386890148</v>
      </c>
      <c r="E43" s="2">
        <f t="shared" si="1"/>
        <v>3874148048</v>
      </c>
      <c r="F43" s="2">
        <f t="shared" si="1"/>
        <v>3835153817</v>
      </c>
      <c r="G43" s="2">
        <f t="shared" si="1"/>
        <v>3351513992</v>
      </c>
      <c r="H43" s="2">
        <f t="shared" si="1"/>
        <v>38994231</v>
      </c>
    </row>
  </sheetData>
  <mergeCells count="14">
    <mergeCell ref="A6:H6"/>
    <mergeCell ref="A1:H1"/>
    <mergeCell ref="A2:H2"/>
    <mergeCell ref="A3:H3"/>
    <mergeCell ref="A4:H4"/>
    <mergeCell ref="A5:H5"/>
    <mergeCell ref="A43:B43"/>
    <mergeCell ref="A7:B10"/>
    <mergeCell ref="C7:G7"/>
    <mergeCell ref="H7:H9"/>
    <mergeCell ref="C8:C9"/>
    <mergeCell ref="E8:E9"/>
    <mergeCell ref="F8:F9"/>
    <mergeCell ref="G8:G9"/>
  </mergeCells>
  <pageMargins left="0.75" right="0.75" top="1" bottom="1" header="0.5" footer="0.5"/>
  <pageSetup paperSize="9" scale="9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F773B-B38B-437E-A621-66EDDB88CBA6}">
  <sheetPr>
    <pageSetUpPr fitToPage="1"/>
  </sheetPr>
  <dimension ref="A1:H83"/>
  <sheetViews>
    <sheetView showGridLines="0" tabSelected="1" zoomScale="115" zoomScaleNormal="115" workbookViewId="0">
      <selection sqref="A1:H1"/>
    </sheetView>
  </sheetViews>
  <sheetFormatPr baseColWidth="10" defaultColWidth="11.42578125" defaultRowHeight="14.25" outlineLevelRow="1" x14ac:dyDescent="0.2"/>
  <cols>
    <col min="1" max="1" width="7.28515625" style="1" customWidth="1"/>
    <col min="2" max="2" width="39.28515625" style="1" customWidth="1"/>
    <col min="3" max="5" width="17.42578125" style="1" customWidth="1"/>
    <col min="6" max="7" width="14.85546875" style="1" bestFit="1" customWidth="1"/>
    <col min="8" max="8" width="14.42578125" style="1" bestFit="1" customWidth="1"/>
    <col min="9" max="16384" width="11.42578125" style="1"/>
  </cols>
  <sheetData>
    <row r="1" spans="1:8" x14ac:dyDescent="0.2">
      <c r="A1" s="41" t="s">
        <v>22</v>
      </c>
      <c r="B1" s="41"/>
      <c r="C1" s="41"/>
      <c r="D1" s="41"/>
      <c r="E1" s="41"/>
      <c r="F1" s="41"/>
      <c r="G1" s="41"/>
      <c r="H1" s="41"/>
    </row>
    <row r="2" spans="1:8" x14ac:dyDescent="0.2">
      <c r="A2" s="41" t="s">
        <v>21</v>
      </c>
      <c r="B2" s="41"/>
      <c r="C2" s="41"/>
      <c r="D2" s="41"/>
      <c r="E2" s="41"/>
      <c r="F2" s="41"/>
      <c r="G2" s="41"/>
      <c r="H2" s="41"/>
    </row>
    <row r="3" spans="1:8" x14ac:dyDescent="0.2">
      <c r="A3" s="41" t="s">
        <v>20</v>
      </c>
      <c r="B3" s="41"/>
      <c r="C3" s="41"/>
      <c r="D3" s="41"/>
      <c r="E3" s="41"/>
      <c r="F3" s="41"/>
      <c r="G3" s="41"/>
      <c r="H3" s="41"/>
    </row>
    <row r="4" spans="1:8" x14ac:dyDescent="0.2">
      <c r="A4" s="41" t="s">
        <v>131</v>
      </c>
      <c r="B4" s="41"/>
      <c r="C4" s="41"/>
      <c r="D4" s="41"/>
      <c r="E4" s="41"/>
      <c r="F4" s="41"/>
      <c r="G4" s="41"/>
      <c r="H4" s="41"/>
    </row>
    <row r="5" spans="1:8" x14ac:dyDescent="0.2">
      <c r="A5" s="41" t="s">
        <v>18</v>
      </c>
      <c r="B5" s="41"/>
      <c r="C5" s="41"/>
      <c r="D5" s="41"/>
      <c r="E5" s="41"/>
      <c r="F5" s="41"/>
      <c r="G5" s="41"/>
      <c r="H5" s="41"/>
    </row>
    <row r="6" spans="1:8" ht="8.25" customHeight="1" x14ac:dyDescent="0.2">
      <c r="A6" s="40"/>
      <c r="B6" s="40"/>
      <c r="C6" s="40"/>
      <c r="D6" s="40"/>
      <c r="E6" s="40"/>
      <c r="F6" s="40"/>
      <c r="G6" s="40"/>
      <c r="H6" s="40"/>
    </row>
    <row r="7" spans="1:8" ht="11.25" customHeight="1" x14ac:dyDescent="0.2">
      <c r="A7" s="44" t="s">
        <v>17</v>
      </c>
      <c r="B7" s="45"/>
      <c r="C7" s="37" t="s">
        <v>16</v>
      </c>
      <c r="D7" s="38"/>
      <c r="E7" s="38"/>
      <c r="F7" s="38"/>
      <c r="G7" s="39"/>
      <c r="H7" s="34" t="s">
        <v>15</v>
      </c>
    </row>
    <row r="8" spans="1:8" ht="11.25" customHeight="1" x14ac:dyDescent="0.2">
      <c r="A8" s="46"/>
      <c r="B8" s="47"/>
      <c r="C8" s="34" t="s">
        <v>14</v>
      </c>
      <c r="D8" s="9" t="s">
        <v>13</v>
      </c>
      <c r="E8" s="34" t="s">
        <v>12</v>
      </c>
      <c r="F8" s="34" t="s">
        <v>11</v>
      </c>
      <c r="G8" s="34" t="s">
        <v>10</v>
      </c>
      <c r="H8" s="35"/>
    </row>
    <row r="9" spans="1:8" ht="11.25" customHeight="1" x14ac:dyDescent="0.2">
      <c r="A9" s="46"/>
      <c r="B9" s="47"/>
      <c r="C9" s="36"/>
      <c r="D9" s="8" t="s">
        <v>9</v>
      </c>
      <c r="E9" s="36"/>
      <c r="F9" s="36"/>
      <c r="G9" s="36"/>
      <c r="H9" s="36"/>
    </row>
    <row r="10" spans="1:8" ht="11.25" customHeight="1" x14ac:dyDescent="0.2">
      <c r="A10" s="48"/>
      <c r="B10" s="49"/>
      <c r="C10" s="7">
        <v>1</v>
      </c>
      <c r="D10" s="7">
        <v>2</v>
      </c>
      <c r="E10" s="7" t="s">
        <v>8</v>
      </c>
      <c r="F10" s="7">
        <v>4</v>
      </c>
      <c r="G10" s="7">
        <v>5</v>
      </c>
      <c r="H10" s="7" t="s">
        <v>7</v>
      </c>
    </row>
    <row r="11" spans="1:8" s="17" customFormat="1" ht="15" outlineLevel="1" x14ac:dyDescent="0.25">
      <c r="A11" s="33" t="s">
        <v>130</v>
      </c>
      <c r="B11" s="32"/>
      <c r="C11" s="21">
        <f t="shared" ref="C11:H11" si="0">SUM(C12:C18)</f>
        <v>2021364080</v>
      </c>
      <c r="D11" s="21">
        <f t="shared" si="0"/>
        <v>478064446</v>
      </c>
      <c r="E11" s="21">
        <f t="shared" si="0"/>
        <v>2499428526</v>
      </c>
      <c r="F11" s="21">
        <f t="shared" si="0"/>
        <v>2480956401</v>
      </c>
      <c r="G11" s="21">
        <f t="shared" si="0"/>
        <v>2422660399</v>
      </c>
      <c r="H11" s="21">
        <f t="shared" si="0"/>
        <v>18472125</v>
      </c>
    </row>
    <row r="12" spans="1:8" ht="11.25" customHeight="1" outlineLevel="1" x14ac:dyDescent="0.2">
      <c r="A12" s="30"/>
      <c r="B12" s="29" t="s">
        <v>129</v>
      </c>
      <c r="C12" s="4">
        <v>617160546</v>
      </c>
      <c r="D12" s="5">
        <v>119528143</v>
      </c>
      <c r="E12" s="4">
        <f t="shared" ref="E12:E18" si="1">+C12+D12</f>
        <v>736688689</v>
      </c>
      <c r="F12" s="5">
        <v>735554018</v>
      </c>
      <c r="G12" s="5">
        <v>735554018</v>
      </c>
      <c r="H12" s="4">
        <f t="shared" ref="H12:H18" si="2">+E12-F12</f>
        <v>1134671</v>
      </c>
    </row>
    <row r="13" spans="1:8" ht="11.25" customHeight="1" outlineLevel="1" x14ac:dyDescent="0.2">
      <c r="A13" s="30"/>
      <c r="B13" s="29" t="s">
        <v>128</v>
      </c>
      <c r="C13" s="4">
        <v>116512165</v>
      </c>
      <c r="D13" s="5">
        <v>31713988</v>
      </c>
      <c r="E13" s="4">
        <f t="shared" si="1"/>
        <v>148226153</v>
      </c>
      <c r="F13" s="5">
        <v>145734333</v>
      </c>
      <c r="G13" s="5">
        <v>145734333</v>
      </c>
      <c r="H13" s="4">
        <f t="shared" si="2"/>
        <v>2491820</v>
      </c>
    </row>
    <row r="14" spans="1:8" ht="11.25" customHeight="1" outlineLevel="1" x14ac:dyDescent="0.2">
      <c r="A14" s="30"/>
      <c r="B14" s="29" t="s">
        <v>127</v>
      </c>
      <c r="C14" s="4">
        <v>459590945</v>
      </c>
      <c r="D14" s="5">
        <v>126682296</v>
      </c>
      <c r="E14" s="4">
        <f t="shared" si="1"/>
        <v>586273241</v>
      </c>
      <c r="F14" s="5">
        <v>582085101</v>
      </c>
      <c r="G14" s="5">
        <v>544837495</v>
      </c>
      <c r="H14" s="4">
        <f t="shared" si="2"/>
        <v>4188140</v>
      </c>
    </row>
    <row r="15" spans="1:8" ht="11.25" customHeight="1" outlineLevel="1" x14ac:dyDescent="0.2">
      <c r="A15" s="30"/>
      <c r="B15" s="29" t="s">
        <v>126</v>
      </c>
      <c r="C15" s="4">
        <v>178356539</v>
      </c>
      <c r="D15" s="5">
        <v>17452280</v>
      </c>
      <c r="E15" s="4">
        <f t="shared" si="1"/>
        <v>195808819</v>
      </c>
      <c r="F15" s="5">
        <v>189289877</v>
      </c>
      <c r="G15" s="5">
        <v>169209975</v>
      </c>
      <c r="H15" s="4">
        <f t="shared" si="2"/>
        <v>6518942</v>
      </c>
    </row>
    <row r="16" spans="1:8" ht="11.25" customHeight="1" outlineLevel="1" x14ac:dyDescent="0.2">
      <c r="A16" s="30"/>
      <c r="B16" s="29" t="s">
        <v>125</v>
      </c>
      <c r="C16" s="4">
        <v>576277970</v>
      </c>
      <c r="D16" s="5">
        <v>191730394</v>
      </c>
      <c r="E16" s="4">
        <f t="shared" si="1"/>
        <v>768008364</v>
      </c>
      <c r="F16" s="5">
        <v>763914286</v>
      </c>
      <c r="G16" s="5">
        <v>762945792</v>
      </c>
      <c r="H16" s="4">
        <f t="shared" si="2"/>
        <v>4094078</v>
      </c>
    </row>
    <row r="17" spans="1:8" ht="11.25" customHeight="1" outlineLevel="1" x14ac:dyDescent="0.2">
      <c r="A17" s="30"/>
      <c r="B17" s="29" t="s">
        <v>124</v>
      </c>
      <c r="C17" s="4">
        <v>0</v>
      </c>
      <c r="D17" s="11">
        <v>0</v>
      </c>
      <c r="E17" s="4">
        <f t="shared" si="1"/>
        <v>0</v>
      </c>
      <c r="F17" s="11">
        <v>0</v>
      </c>
      <c r="G17" s="11">
        <v>0</v>
      </c>
      <c r="H17" s="4">
        <f t="shared" si="2"/>
        <v>0</v>
      </c>
    </row>
    <row r="18" spans="1:8" ht="11.25" customHeight="1" outlineLevel="1" x14ac:dyDescent="0.2">
      <c r="A18" s="30"/>
      <c r="B18" s="29" t="s">
        <v>123</v>
      </c>
      <c r="C18" s="4">
        <v>73465915</v>
      </c>
      <c r="D18" s="5">
        <v>-9042655</v>
      </c>
      <c r="E18" s="4">
        <f t="shared" si="1"/>
        <v>64423260</v>
      </c>
      <c r="F18" s="5">
        <v>64378786</v>
      </c>
      <c r="G18" s="5">
        <v>64378786</v>
      </c>
      <c r="H18" s="4">
        <f t="shared" si="2"/>
        <v>44474</v>
      </c>
    </row>
    <row r="19" spans="1:8" s="17" customFormat="1" ht="11.25" customHeight="1" outlineLevel="1" x14ac:dyDescent="0.25">
      <c r="A19" s="30" t="s">
        <v>122</v>
      </c>
      <c r="B19" s="31"/>
      <c r="C19" s="21">
        <f t="shared" ref="C19:H19" si="3">SUM(C20:C28)</f>
        <v>288589221</v>
      </c>
      <c r="D19" s="21">
        <f t="shared" si="3"/>
        <v>397765855</v>
      </c>
      <c r="E19" s="21">
        <f t="shared" si="3"/>
        <v>686355076</v>
      </c>
      <c r="F19" s="21">
        <f t="shared" si="3"/>
        <v>672367671</v>
      </c>
      <c r="G19" s="21">
        <f t="shared" si="3"/>
        <v>319145770</v>
      </c>
      <c r="H19" s="21">
        <f t="shared" si="3"/>
        <v>13987405</v>
      </c>
    </row>
    <row r="20" spans="1:8" ht="11.25" customHeight="1" outlineLevel="1" x14ac:dyDescent="0.2">
      <c r="A20" s="30"/>
      <c r="B20" s="29" t="s">
        <v>121</v>
      </c>
      <c r="C20" s="4">
        <v>18255117</v>
      </c>
      <c r="D20" s="5">
        <v>11736047</v>
      </c>
      <c r="E20" s="4">
        <f t="shared" ref="E20:E28" si="4">+C20+D20</f>
        <v>29991164</v>
      </c>
      <c r="F20" s="5">
        <v>29089938</v>
      </c>
      <c r="G20" s="5">
        <v>24215767</v>
      </c>
      <c r="H20" s="4">
        <f t="shared" ref="H20:H28" si="5">+E20-F20</f>
        <v>901226</v>
      </c>
    </row>
    <row r="21" spans="1:8" ht="11.25" customHeight="1" outlineLevel="1" x14ac:dyDescent="0.2">
      <c r="A21" s="30"/>
      <c r="B21" s="29" t="s">
        <v>120</v>
      </c>
      <c r="C21" s="4">
        <v>16259363</v>
      </c>
      <c r="D21" s="5">
        <v>23104623</v>
      </c>
      <c r="E21" s="4">
        <f t="shared" si="4"/>
        <v>39363986</v>
      </c>
      <c r="F21" s="5">
        <v>39363986</v>
      </c>
      <c r="G21" s="5">
        <v>31727543</v>
      </c>
      <c r="H21" s="4">
        <f t="shared" si="5"/>
        <v>0</v>
      </c>
    </row>
    <row r="22" spans="1:8" ht="11.25" customHeight="1" outlineLevel="1" x14ac:dyDescent="0.2">
      <c r="A22" s="30"/>
      <c r="B22" s="29" t="s">
        <v>119</v>
      </c>
      <c r="C22" s="4">
        <v>82536</v>
      </c>
      <c r="D22" s="5">
        <v>-82536</v>
      </c>
      <c r="E22" s="4">
        <f t="shared" si="4"/>
        <v>0</v>
      </c>
      <c r="F22" s="11">
        <v>0</v>
      </c>
      <c r="G22" s="11">
        <v>0</v>
      </c>
      <c r="H22" s="4">
        <f t="shared" si="5"/>
        <v>0</v>
      </c>
    </row>
    <row r="23" spans="1:8" ht="11.25" customHeight="1" outlineLevel="1" x14ac:dyDescent="0.2">
      <c r="A23" s="30"/>
      <c r="B23" s="29" t="s">
        <v>118</v>
      </c>
      <c r="C23" s="4">
        <v>7042336</v>
      </c>
      <c r="D23" s="5">
        <v>-5831418</v>
      </c>
      <c r="E23" s="4">
        <f t="shared" si="4"/>
        <v>1210918</v>
      </c>
      <c r="F23" s="5">
        <v>1210917</v>
      </c>
      <c r="G23" s="5">
        <v>1092253</v>
      </c>
      <c r="H23" s="4">
        <f t="shared" si="5"/>
        <v>1</v>
      </c>
    </row>
    <row r="24" spans="1:8" ht="11.25" customHeight="1" outlineLevel="1" x14ac:dyDescent="0.2">
      <c r="A24" s="30"/>
      <c r="B24" s="29" t="s">
        <v>117</v>
      </c>
      <c r="C24" s="4">
        <v>218790310</v>
      </c>
      <c r="D24" s="5">
        <v>373633233</v>
      </c>
      <c r="E24" s="4">
        <f t="shared" si="4"/>
        <v>592423543</v>
      </c>
      <c r="F24" s="5">
        <v>579345980</v>
      </c>
      <c r="G24" s="5">
        <v>240961533</v>
      </c>
      <c r="H24" s="4">
        <f t="shared" si="5"/>
        <v>13077563</v>
      </c>
    </row>
    <row r="25" spans="1:8" ht="11.25" customHeight="1" outlineLevel="1" x14ac:dyDescent="0.2">
      <c r="A25" s="30"/>
      <c r="B25" s="29" t="s">
        <v>116</v>
      </c>
      <c r="C25" s="4">
        <v>16003497</v>
      </c>
      <c r="D25" s="5">
        <v>-528320</v>
      </c>
      <c r="E25" s="4">
        <f t="shared" si="4"/>
        <v>15475177</v>
      </c>
      <c r="F25" s="5">
        <v>15475177</v>
      </c>
      <c r="G25" s="5">
        <v>14962571</v>
      </c>
      <c r="H25" s="4">
        <f t="shared" si="5"/>
        <v>0</v>
      </c>
    </row>
    <row r="26" spans="1:8" ht="11.25" customHeight="1" outlineLevel="1" x14ac:dyDescent="0.2">
      <c r="A26" s="30"/>
      <c r="B26" s="29" t="s">
        <v>115</v>
      </c>
      <c r="C26" s="4">
        <v>9194060</v>
      </c>
      <c r="D26" s="5">
        <v>-6727360</v>
      </c>
      <c r="E26" s="4">
        <f t="shared" si="4"/>
        <v>2466700</v>
      </c>
      <c r="F26" s="5">
        <v>2460409</v>
      </c>
      <c r="G26" s="5">
        <v>1457050</v>
      </c>
      <c r="H26" s="4">
        <f t="shared" si="5"/>
        <v>6291</v>
      </c>
    </row>
    <row r="27" spans="1:8" ht="11.25" customHeight="1" outlineLevel="1" x14ac:dyDescent="0.2">
      <c r="A27" s="30"/>
      <c r="B27" s="29" t="s">
        <v>114</v>
      </c>
      <c r="C27" s="4">
        <v>0</v>
      </c>
      <c r="D27" s="11">
        <v>0</v>
      </c>
      <c r="E27" s="4">
        <f t="shared" si="4"/>
        <v>0</v>
      </c>
      <c r="F27" s="11">
        <v>0</v>
      </c>
      <c r="G27" s="11">
        <v>0</v>
      </c>
      <c r="H27" s="4">
        <f t="shared" si="5"/>
        <v>0</v>
      </c>
    </row>
    <row r="28" spans="1:8" ht="11.25" customHeight="1" outlineLevel="1" x14ac:dyDescent="0.2">
      <c r="A28" s="30"/>
      <c r="B28" s="29" t="s">
        <v>113</v>
      </c>
      <c r="C28" s="4">
        <v>2962002</v>
      </c>
      <c r="D28" s="5">
        <v>2461586</v>
      </c>
      <c r="E28" s="4">
        <f t="shared" si="4"/>
        <v>5423588</v>
      </c>
      <c r="F28" s="5">
        <v>5421264</v>
      </c>
      <c r="G28" s="5">
        <v>4729053</v>
      </c>
      <c r="H28" s="4">
        <f t="shared" si="5"/>
        <v>2324</v>
      </c>
    </row>
    <row r="29" spans="1:8" s="17" customFormat="1" ht="11.25" customHeight="1" outlineLevel="1" x14ac:dyDescent="0.25">
      <c r="A29" s="30" t="s">
        <v>112</v>
      </c>
      <c r="B29" s="31"/>
      <c r="C29" s="21">
        <f t="shared" ref="C29:H29" si="6">SUM(C30:C38)</f>
        <v>154866495</v>
      </c>
      <c r="D29" s="21">
        <f t="shared" si="6"/>
        <v>358611718</v>
      </c>
      <c r="E29" s="21">
        <f t="shared" si="6"/>
        <v>513478213</v>
      </c>
      <c r="F29" s="21">
        <f t="shared" si="6"/>
        <v>507112332</v>
      </c>
      <c r="G29" s="21">
        <f t="shared" si="6"/>
        <v>459603457</v>
      </c>
      <c r="H29" s="21">
        <f t="shared" si="6"/>
        <v>6365881</v>
      </c>
    </row>
    <row r="30" spans="1:8" ht="11.25" customHeight="1" outlineLevel="1" x14ac:dyDescent="0.2">
      <c r="A30" s="30"/>
      <c r="B30" s="29" t="s">
        <v>111</v>
      </c>
      <c r="C30" s="4">
        <v>40567533</v>
      </c>
      <c r="D30" s="5">
        <v>-1272021</v>
      </c>
      <c r="E30" s="4">
        <f t="shared" ref="E30:E38" si="7">+C30+D30</f>
        <v>39295512</v>
      </c>
      <c r="F30" s="5">
        <v>39284652</v>
      </c>
      <c r="G30" s="5">
        <v>36693394</v>
      </c>
      <c r="H30" s="4">
        <f t="shared" ref="H30:H38" si="8">+E30-F30</f>
        <v>10860</v>
      </c>
    </row>
    <row r="31" spans="1:8" ht="11.25" customHeight="1" outlineLevel="1" x14ac:dyDescent="0.2">
      <c r="A31" s="30"/>
      <c r="B31" s="29" t="s">
        <v>110</v>
      </c>
      <c r="C31" s="4">
        <v>8888416</v>
      </c>
      <c r="D31" s="5">
        <v>4674187</v>
      </c>
      <c r="E31" s="4">
        <f t="shared" si="7"/>
        <v>13562603</v>
      </c>
      <c r="F31" s="5">
        <v>13018986</v>
      </c>
      <c r="G31" s="5">
        <v>12021365</v>
      </c>
      <c r="H31" s="4">
        <f t="shared" si="8"/>
        <v>543617</v>
      </c>
    </row>
    <row r="32" spans="1:8" ht="11.25" customHeight="1" outlineLevel="1" x14ac:dyDescent="0.2">
      <c r="A32" s="30"/>
      <c r="B32" s="29" t="s">
        <v>109</v>
      </c>
      <c r="C32" s="4">
        <v>52809609</v>
      </c>
      <c r="D32" s="5">
        <v>245083105</v>
      </c>
      <c r="E32" s="4">
        <f t="shared" si="7"/>
        <v>297892714</v>
      </c>
      <c r="F32" s="5">
        <v>295140671</v>
      </c>
      <c r="G32" s="5">
        <v>269237041</v>
      </c>
      <c r="H32" s="4">
        <f t="shared" si="8"/>
        <v>2752043</v>
      </c>
    </row>
    <row r="33" spans="1:8" ht="11.25" customHeight="1" outlineLevel="1" x14ac:dyDescent="0.2">
      <c r="A33" s="30"/>
      <c r="B33" s="29" t="s">
        <v>108</v>
      </c>
      <c r="C33" s="4">
        <v>3951713</v>
      </c>
      <c r="D33" s="5">
        <v>-1298603</v>
      </c>
      <c r="E33" s="4">
        <f t="shared" si="7"/>
        <v>2653110</v>
      </c>
      <c r="F33" s="5">
        <v>2653110</v>
      </c>
      <c r="G33" s="5">
        <v>2638969</v>
      </c>
      <c r="H33" s="4">
        <f t="shared" si="8"/>
        <v>0</v>
      </c>
    </row>
    <row r="34" spans="1:8" ht="11.25" customHeight="1" outlineLevel="1" x14ac:dyDescent="0.2">
      <c r="A34" s="30"/>
      <c r="B34" s="29" t="s">
        <v>107</v>
      </c>
      <c r="C34" s="4">
        <v>43287512</v>
      </c>
      <c r="D34" s="5">
        <v>102798119</v>
      </c>
      <c r="E34" s="4">
        <f t="shared" si="7"/>
        <v>146085631</v>
      </c>
      <c r="F34" s="5">
        <v>144588878</v>
      </c>
      <c r="G34" s="5">
        <v>128524684</v>
      </c>
      <c r="H34" s="4">
        <f t="shared" si="8"/>
        <v>1496753</v>
      </c>
    </row>
    <row r="35" spans="1:8" ht="11.25" customHeight="1" outlineLevel="1" x14ac:dyDescent="0.2">
      <c r="A35" s="30"/>
      <c r="B35" s="29" t="s">
        <v>106</v>
      </c>
      <c r="C35" s="4">
        <v>627997</v>
      </c>
      <c r="D35" s="5">
        <v>2693110</v>
      </c>
      <c r="E35" s="4">
        <f t="shared" si="7"/>
        <v>3321107</v>
      </c>
      <c r="F35" s="5">
        <v>2935120</v>
      </c>
      <c r="G35" s="5">
        <v>2781220</v>
      </c>
      <c r="H35" s="4">
        <f t="shared" si="8"/>
        <v>385987</v>
      </c>
    </row>
    <row r="36" spans="1:8" ht="11.25" customHeight="1" outlineLevel="1" x14ac:dyDescent="0.2">
      <c r="A36" s="30"/>
      <c r="B36" s="29" t="s">
        <v>105</v>
      </c>
      <c r="C36" s="4">
        <v>2922834</v>
      </c>
      <c r="D36" s="5">
        <v>-2152556</v>
      </c>
      <c r="E36" s="4">
        <f t="shared" si="7"/>
        <v>770278</v>
      </c>
      <c r="F36" s="5">
        <v>619394</v>
      </c>
      <c r="G36" s="5">
        <v>599788</v>
      </c>
      <c r="H36" s="4">
        <f t="shared" si="8"/>
        <v>150884</v>
      </c>
    </row>
    <row r="37" spans="1:8" ht="11.25" customHeight="1" outlineLevel="1" x14ac:dyDescent="0.2">
      <c r="A37" s="30"/>
      <c r="B37" s="29" t="s">
        <v>104</v>
      </c>
      <c r="C37" s="4">
        <v>1148479</v>
      </c>
      <c r="D37" s="5">
        <v>4820418</v>
      </c>
      <c r="E37" s="4">
        <f t="shared" si="7"/>
        <v>5968897</v>
      </c>
      <c r="F37" s="5">
        <v>5552824</v>
      </c>
      <c r="G37" s="5">
        <v>3957059</v>
      </c>
      <c r="H37" s="4">
        <f t="shared" si="8"/>
        <v>416073</v>
      </c>
    </row>
    <row r="38" spans="1:8" ht="11.25" customHeight="1" outlineLevel="1" x14ac:dyDescent="0.2">
      <c r="A38" s="30"/>
      <c r="B38" s="29" t="s">
        <v>52</v>
      </c>
      <c r="C38" s="4">
        <v>662402</v>
      </c>
      <c r="D38" s="5">
        <v>3265959</v>
      </c>
      <c r="E38" s="4">
        <f t="shared" si="7"/>
        <v>3928361</v>
      </c>
      <c r="F38" s="5">
        <v>3318697</v>
      </c>
      <c r="G38" s="5">
        <v>3149937</v>
      </c>
      <c r="H38" s="4">
        <f t="shared" si="8"/>
        <v>609664</v>
      </c>
    </row>
    <row r="39" spans="1:8" s="17" customFormat="1" ht="14.25" customHeight="1" x14ac:dyDescent="0.25">
      <c r="A39" s="30" t="s">
        <v>103</v>
      </c>
      <c r="B39" s="31"/>
      <c r="C39" s="21">
        <f t="shared" ref="C39:H39" si="9">SUM(C40:C48)</f>
        <v>4536000</v>
      </c>
      <c r="D39" s="21">
        <f t="shared" si="9"/>
        <v>1571601</v>
      </c>
      <c r="E39" s="21">
        <f t="shared" si="9"/>
        <v>6107601</v>
      </c>
      <c r="F39" s="21">
        <f t="shared" si="9"/>
        <v>6105001</v>
      </c>
      <c r="G39" s="21">
        <f t="shared" si="9"/>
        <v>6097793</v>
      </c>
      <c r="H39" s="21">
        <f t="shared" si="9"/>
        <v>2600</v>
      </c>
    </row>
    <row r="40" spans="1:8" ht="11.25" customHeight="1" outlineLevel="1" x14ac:dyDescent="0.2">
      <c r="A40" s="30"/>
      <c r="B40" s="29" t="s">
        <v>102</v>
      </c>
      <c r="C40" s="4">
        <v>0</v>
      </c>
      <c r="D40" s="11">
        <v>0</v>
      </c>
      <c r="E40" s="4">
        <v>0</v>
      </c>
      <c r="F40" s="11">
        <v>0</v>
      </c>
      <c r="G40" s="11">
        <v>0</v>
      </c>
      <c r="H40" s="4">
        <f t="shared" ref="H40:H48" si="10">+E40-F40</f>
        <v>0</v>
      </c>
    </row>
    <row r="41" spans="1:8" ht="11.25" customHeight="1" outlineLevel="1" x14ac:dyDescent="0.2">
      <c r="A41" s="30"/>
      <c r="B41" s="29" t="s">
        <v>101</v>
      </c>
      <c r="C41" s="4">
        <v>0</v>
      </c>
      <c r="D41" s="11">
        <v>0</v>
      </c>
      <c r="E41" s="4">
        <f t="shared" ref="E41:E48" si="11">+C41+D41</f>
        <v>0</v>
      </c>
      <c r="F41" s="11">
        <v>0</v>
      </c>
      <c r="G41" s="11">
        <v>0</v>
      </c>
      <c r="H41" s="4">
        <f t="shared" si="10"/>
        <v>0</v>
      </c>
    </row>
    <row r="42" spans="1:8" ht="11.25" customHeight="1" outlineLevel="1" x14ac:dyDescent="0.2">
      <c r="A42" s="30"/>
      <c r="B42" s="29" t="s">
        <v>100</v>
      </c>
      <c r="C42" s="4">
        <v>0</v>
      </c>
      <c r="D42" s="5">
        <v>1690232</v>
      </c>
      <c r="E42" s="4">
        <f t="shared" si="11"/>
        <v>1690232</v>
      </c>
      <c r="F42" s="5">
        <v>1690232</v>
      </c>
      <c r="G42" s="5">
        <v>1690232</v>
      </c>
      <c r="H42" s="4">
        <f t="shared" si="10"/>
        <v>0</v>
      </c>
    </row>
    <row r="43" spans="1:8" ht="11.25" customHeight="1" outlineLevel="1" x14ac:dyDescent="0.2">
      <c r="A43" s="30"/>
      <c r="B43" s="29" t="s">
        <v>99</v>
      </c>
      <c r="C43" s="4">
        <v>4536000</v>
      </c>
      <c r="D43" s="5">
        <v>-118631</v>
      </c>
      <c r="E43" s="4">
        <f t="shared" si="11"/>
        <v>4417369</v>
      </c>
      <c r="F43" s="5">
        <v>4414769</v>
      </c>
      <c r="G43" s="5">
        <v>4407561</v>
      </c>
      <c r="H43" s="4">
        <f t="shared" si="10"/>
        <v>2600</v>
      </c>
    </row>
    <row r="44" spans="1:8" ht="11.25" customHeight="1" outlineLevel="1" x14ac:dyDescent="0.2">
      <c r="A44" s="30"/>
      <c r="B44" s="29" t="s">
        <v>24</v>
      </c>
      <c r="C44" s="4">
        <v>0</v>
      </c>
      <c r="D44" s="11">
        <v>0</v>
      </c>
      <c r="E44" s="4">
        <f t="shared" si="11"/>
        <v>0</v>
      </c>
      <c r="F44" s="11">
        <v>0</v>
      </c>
      <c r="G44" s="11">
        <v>0</v>
      </c>
      <c r="H44" s="4">
        <f t="shared" si="10"/>
        <v>0</v>
      </c>
    </row>
    <row r="45" spans="1:8" ht="11.25" customHeight="1" outlineLevel="1" x14ac:dyDescent="0.2">
      <c r="A45" s="30"/>
      <c r="B45" s="29" t="s">
        <v>98</v>
      </c>
      <c r="C45" s="4">
        <v>0</v>
      </c>
      <c r="D45" s="11">
        <v>0</v>
      </c>
      <c r="E45" s="4">
        <f t="shared" si="11"/>
        <v>0</v>
      </c>
      <c r="F45" s="11">
        <v>0</v>
      </c>
      <c r="G45" s="11">
        <v>0</v>
      </c>
      <c r="H45" s="4">
        <f t="shared" si="10"/>
        <v>0</v>
      </c>
    </row>
    <row r="46" spans="1:8" ht="11.25" customHeight="1" outlineLevel="1" x14ac:dyDescent="0.2">
      <c r="A46" s="30"/>
      <c r="B46" s="29" t="s">
        <v>97</v>
      </c>
      <c r="C46" s="4">
        <v>0</v>
      </c>
      <c r="D46" s="11">
        <v>0</v>
      </c>
      <c r="E46" s="4">
        <f t="shared" si="11"/>
        <v>0</v>
      </c>
      <c r="F46" s="11">
        <v>0</v>
      </c>
      <c r="G46" s="11">
        <v>0</v>
      </c>
      <c r="H46" s="4">
        <f t="shared" si="10"/>
        <v>0</v>
      </c>
    </row>
    <row r="47" spans="1:8" ht="11.25" customHeight="1" outlineLevel="1" x14ac:dyDescent="0.2">
      <c r="A47" s="30"/>
      <c r="B47" s="29" t="s">
        <v>96</v>
      </c>
      <c r="C47" s="4">
        <v>0</v>
      </c>
      <c r="D47" s="11">
        <v>0</v>
      </c>
      <c r="E47" s="4">
        <f t="shared" si="11"/>
        <v>0</v>
      </c>
      <c r="F47" s="11">
        <v>0</v>
      </c>
      <c r="G47" s="11">
        <v>0</v>
      </c>
      <c r="H47" s="4">
        <f t="shared" si="10"/>
        <v>0</v>
      </c>
    </row>
    <row r="48" spans="1:8" ht="11.25" customHeight="1" outlineLevel="1" x14ac:dyDescent="0.2">
      <c r="A48" s="30"/>
      <c r="B48" s="29" t="s">
        <v>95</v>
      </c>
      <c r="C48" s="4">
        <v>0</v>
      </c>
      <c r="D48" s="11">
        <v>0</v>
      </c>
      <c r="E48" s="4">
        <f t="shared" si="11"/>
        <v>0</v>
      </c>
      <c r="F48" s="11">
        <v>0</v>
      </c>
      <c r="G48" s="11">
        <v>0</v>
      </c>
      <c r="H48" s="4">
        <f t="shared" si="10"/>
        <v>0</v>
      </c>
    </row>
    <row r="49" spans="1:8" s="17" customFormat="1" ht="11.25" customHeight="1" outlineLevel="1" x14ac:dyDescent="0.25">
      <c r="A49" s="30" t="s">
        <v>94</v>
      </c>
      <c r="B49" s="31"/>
      <c r="C49" s="21">
        <f t="shared" ref="C49:H49" si="12">SUM(C50:C58)</f>
        <v>14902104</v>
      </c>
      <c r="D49" s="21">
        <f t="shared" si="12"/>
        <v>118540305</v>
      </c>
      <c r="E49" s="21">
        <f t="shared" si="12"/>
        <v>133442409</v>
      </c>
      <c r="F49" s="21">
        <f t="shared" si="12"/>
        <v>133276189</v>
      </c>
      <c r="G49" s="21">
        <f t="shared" si="12"/>
        <v>108988706</v>
      </c>
      <c r="H49" s="21">
        <f t="shared" si="12"/>
        <v>166220</v>
      </c>
    </row>
    <row r="50" spans="1:8" ht="11.25" customHeight="1" outlineLevel="1" x14ac:dyDescent="0.2">
      <c r="A50" s="30"/>
      <c r="B50" s="29" t="s">
        <v>93</v>
      </c>
      <c r="C50" s="4">
        <v>3958005</v>
      </c>
      <c r="D50" s="5">
        <v>14029050</v>
      </c>
      <c r="E50" s="4">
        <f t="shared" ref="E50:E58" si="13">+C50+D50</f>
        <v>17987055</v>
      </c>
      <c r="F50" s="5">
        <v>17979037</v>
      </c>
      <c r="G50" s="5">
        <v>14531392</v>
      </c>
      <c r="H50" s="4">
        <f t="shared" ref="H50:H58" si="14">+E50-F50</f>
        <v>8018</v>
      </c>
    </row>
    <row r="51" spans="1:8" ht="11.25" customHeight="1" outlineLevel="1" x14ac:dyDescent="0.2">
      <c r="A51" s="30"/>
      <c r="B51" s="29" t="s">
        <v>92</v>
      </c>
      <c r="C51" s="4">
        <v>345000</v>
      </c>
      <c r="D51" s="5">
        <v>105383</v>
      </c>
      <c r="E51" s="4">
        <f t="shared" si="13"/>
        <v>450383</v>
      </c>
      <c r="F51" s="5">
        <v>433576</v>
      </c>
      <c r="G51" s="5">
        <v>379206</v>
      </c>
      <c r="H51" s="4">
        <f t="shared" si="14"/>
        <v>16807</v>
      </c>
    </row>
    <row r="52" spans="1:8" ht="11.25" customHeight="1" outlineLevel="1" x14ac:dyDescent="0.2">
      <c r="A52" s="30"/>
      <c r="B52" s="29" t="s">
        <v>91</v>
      </c>
      <c r="C52" s="4">
        <v>8134099</v>
      </c>
      <c r="D52" s="5">
        <v>96289736</v>
      </c>
      <c r="E52" s="4">
        <f t="shared" si="13"/>
        <v>104423835</v>
      </c>
      <c r="F52" s="5">
        <v>104329701</v>
      </c>
      <c r="G52" s="5">
        <v>89872756</v>
      </c>
      <c r="H52" s="4">
        <f t="shared" si="14"/>
        <v>94134</v>
      </c>
    </row>
    <row r="53" spans="1:8" ht="11.25" customHeight="1" outlineLevel="1" x14ac:dyDescent="0.2">
      <c r="A53" s="30"/>
      <c r="B53" s="29" t="s">
        <v>90</v>
      </c>
      <c r="C53" s="4">
        <v>1785000</v>
      </c>
      <c r="D53" s="5">
        <v>2154694</v>
      </c>
      <c r="E53" s="4">
        <f t="shared" si="13"/>
        <v>3939694</v>
      </c>
      <c r="F53" s="5">
        <v>3894670</v>
      </c>
      <c r="G53" s="5">
        <v>2681200</v>
      </c>
      <c r="H53" s="4">
        <f t="shared" si="14"/>
        <v>45024</v>
      </c>
    </row>
    <row r="54" spans="1:8" ht="11.25" customHeight="1" outlineLevel="1" x14ac:dyDescent="0.2">
      <c r="A54" s="30"/>
      <c r="B54" s="29" t="s">
        <v>89</v>
      </c>
      <c r="C54" s="4">
        <v>0</v>
      </c>
      <c r="D54" s="11">
        <v>0</v>
      </c>
      <c r="E54" s="4">
        <f t="shared" si="13"/>
        <v>0</v>
      </c>
      <c r="F54" s="11">
        <v>0</v>
      </c>
      <c r="G54" s="11">
        <v>0</v>
      </c>
      <c r="H54" s="4">
        <f t="shared" si="14"/>
        <v>0</v>
      </c>
    </row>
    <row r="55" spans="1:8" ht="11.25" customHeight="1" outlineLevel="1" x14ac:dyDescent="0.2">
      <c r="A55" s="30"/>
      <c r="B55" s="29" t="s">
        <v>88</v>
      </c>
      <c r="C55" s="4">
        <v>680000</v>
      </c>
      <c r="D55" s="5">
        <v>5821041</v>
      </c>
      <c r="E55" s="4">
        <f t="shared" si="13"/>
        <v>6501041</v>
      </c>
      <c r="F55" s="5">
        <v>6498871</v>
      </c>
      <c r="G55" s="5">
        <v>1383818</v>
      </c>
      <c r="H55" s="4">
        <f t="shared" si="14"/>
        <v>2170</v>
      </c>
    </row>
    <row r="56" spans="1:8" ht="11.25" customHeight="1" outlineLevel="1" x14ac:dyDescent="0.2">
      <c r="A56" s="30"/>
      <c r="B56" s="29" t="s">
        <v>87</v>
      </c>
      <c r="C56" s="4">
        <v>0</v>
      </c>
      <c r="D56" s="11">
        <v>0</v>
      </c>
      <c r="E56" s="4">
        <f t="shared" si="13"/>
        <v>0</v>
      </c>
      <c r="F56" s="11">
        <v>0</v>
      </c>
      <c r="G56" s="11">
        <v>0</v>
      </c>
      <c r="H56" s="4">
        <f t="shared" si="14"/>
        <v>0</v>
      </c>
    </row>
    <row r="57" spans="1:8" ht="11.25" customHeight="1" outlineLevel="1" x14ac:dyDescent="0.2">
      <c r="A57" s="30"/>
      <c r="B57" s="29" t="s">
        <v>86</v>
      </c>
      <c r="C57" s="4">
        <v>0</v>
      </c>
      <c r="D57" s="11">
        <v>0</v>
      </c>
      <c r="E57" s="4">
        <f t="shared" si="13"/>
        <v>0</v>
      </c>
      <c r="F57" s="11">
        <v>0</v>
      </c>
      <c r="G57" s="11">
        <v>0</v>
      </c>
      <c r="H57" s="4">
        <f t="shared" si="14"/>
        <v>0</v>
      </c>
    </row>
    <row r="58" spans="1:8" ht="11.25" customHeight="1" outlineLevel="1" x14ac:dyDescent="0.2">
      <c r="A58" s="30"/>
      <c r="B58" s="29" t="s">
        <v>85</v>
      </c>
      <c r="C58" s="4">
        <v>0</v>
      </c>
      <c r="D58" s="5">
        <v>140401</v>
      </c>
      <c r="E58" s="4">
        <f t="shared" si="13"/>
        <v>140401</v>
      </c>
      <c r="F58" s="5">
        <v>140334</v>
      </c>
      <c r="G58" s="5">
        <v>140334</v>
      </c>
      <c r="H58" s="4">
        <f t="shared" si="14"/>
        <v>67</v>
      </c>
    </row>
    <row r="59" spans="1:8" s="17" customFormat="1" ht="11.25" customHeight="1" outlineLevel="1" x14ac:dyDescent="0.25">
      <c r="A59" s="30" t="s">
        <v>84</v>
      </c>
      <c r="B59" s="31"/>
      <c r="C59" s="21">
        <f t="shared" ref="C59:H59" si="15">SUM(C60:C62)</f>
        <v>3000000</v>
      </c>
      <c r="D59" s="21">
        <f t="shared" si="15"/>
        <v>32336223</v>
      </c>
      <c r="E59" s="21">
        <f t="shared" si="15"/>
        <v>35336223</v>
      </c>
      <c r="F59" s="21">
        <f t="shared" si="15"/>
        <v>35336223</v>
      </c>
      <c r="G59" s="21">
        <f t="shared" si="15"/>
        <v>35017867</v>
      </c>
      <c r="H59" s="21">
        <f t="shared" si="15"/>
        <v>0</v>
      </c>
    </row>
    <row r="60" spans="1:8" ht="11.25" customHeight="1" outlineLevel="1" x14ac:dyDescent="0.2">
      <c r="A60" s="30"/>
      <c r="B60" s="29" t="s">
        <v>83</v>
      </c>
      <c r="C60" s="4">
        <v>0</v>
      </c>
      <c r="D60" s="4">
        <v>0</v>
      </c>
      <c r="E60" s="4">
        <f t="shared" ref="E60:E70" si="16">+C60+D60</f>
        <v>0</v>
      </c>
      <c r="F60" s="4">
        <v>0</v>
      </c>
      <c r="G60" s="4">
        <v>0</v>
      </c>
      <c r="H60" s="4">
        <f>+E60-F60</f>
        <v>0</v>
      </c>
    </row>
    <row r="61" spans="1:8" ht="11.25" customHeight="1" outlineLevel="1" x14ac:dyDescent="0.2">
      <c r="A61" s="30"/>
      <c r="B61" s="29" t="s">
        <v>82</v>
      </c>
      <c r="C61" s="4">
        <v>3000000</v>
      </c>
      <c r="D61" s="5">
        <v>32336223</v>
      </c>
      <c r="E61" s="4">
        <f t="shared" si="16"/>
        <v>35336223</v>
      </c>
      <c r="F61" s="5">
        <v>35336223</v>
      </c>
      <c r="G61" s="5">
        <v>35017867</v>
      </c>
      <c r="H61" s="4">
        <f>+E61-F61</f>
        <v>0</v>
      </c>
    </row>
    <row r="62" spans="1:8" ht="11.25" customHeight="1" outlineLevel="1" x14ac:dyDescent="0.2">
      <c r="A62" s="30"/>
      <c r="B62" s="29" t="s">
        <v>81</v>
      </c>
      <c r="C62" s="4">
        <v>0</v>
      </c>
      <c r="D62" s="4">
        <v>0</v>
      </c>
      <c r="E62" s="4">
        <f t="shared" si="16"/>
        <v>0</v>
      </c>
      <c r="F62" s="4">
        <v>0</v>
      </c>
      <c r="G62" s="4">
        <v>0</v>
      </c>
      <c r="H62" s="4">
        <f>+E62-F62</f>
        <v>0</v>
      </c>
    </row>
    <row r="63" spans="1:8" s="17" customFormat="1" ht="11.25" customHeight="1" x14ac:dyDescent="0.25">
      <c r="A63" s="30" t="s">
        <v>80</v>
      </c>
      <c r="B63" s="31"/>
      <c r="C63" s="21">
        <v>0</v>
      </c>
      <c r="D63" s="21">
        <v>0</v>
      </c>
      <c r="E63" s="21">
        <f t="shared" si="16"/>
        <v>0</v>
      </c>
      <c r="F63" s="21">
        <v>0</v>
      </c>
      <c r="G63" s="21">
        <v>0</v>
      </c>
      <c r="H63" s="21">
        <v>0</v>
      </c>
    </row>
    <row r="64" spans="1:8" ht="11.25" customHeight="1" x14ac:dyDescent="0.2">
      <c r="A64" s="30"/>
      <c r="B64" s="29" t="s">
        <v>79</v>
      </c>
      <c r="C64" s="4">
        <v>0</v>
      </c>
      <c r="D64" s="4">
        <v>0</v>
      </c>
      <c r="E64" s="4">
        <f t="shared" si="16"/>
        <v>0</v>
      </c>
      <c r="F64" s="4">
        <v>0</v>
      </c>
      <c r="G64" s="4">
        <v>0</v>
      </c>
      <c r="H64" s="4">
        <f t="shared" ref="H64:H70" si="17">+E64-F64</f>
        <v>0</v>
      </c>
    </row>
    <row r="65" spans="1:8" ht="11.25" customHeight="1" x14ac:dyDescent="0.2">
      <c r="A65" s="30"/>
      <c r="B65" s="29" t="s">
        <v>78</v>
      </c>
      <c r="C65" s="4">
        <v>0</v>
      </c>
      <c r="D65" s="4">
        <v>0</v>
      </c>
      <c r="E65" s="4">
        <f t="shared" si="16"/>
        <v>0</v>
      </c>
      <c r="F65" s="4">
        <v>0</v>
      </c>
      <c r="G65" s="4">
        <v>0</v>
      </c>
      <c r="H65" s="4">
        <f t="shared" si="17"/>
        <v>0</v>
      </c>
    </row>
    <row r="66" spans="1:8" ht="11.25" customHeight="1" x14ac:dyDescent="0.2">
      <c r="A66" s="30"/>
      <c r="B66" s="29" t="s">
        <v>77</v>
      </c>
      <c r="C66" s="4">
        <v>0</v>
      </c>
      <c r="D66" s="4">
        <v>0</v>
      </c>
      <c r="E66" s="4">
        <f t="shared" si="16"/>
        <v>0</v>
      </c>
      <c r="F66" s="4">
        <v>0</v>
      </c>
      <c r="G66" s="4">
        <v>0</v>
      </c>
      <c r="H66" s="4">
        <f t="shared" si="17"/>
        <v>0</v>
      </c>
    </row>
    <row r="67" spans="1:8" ht="11.25" customHeight="1" x14ac:dyDescent="0.2">
      <c r="A67" s="30"/>
      <c r="B67" s="29" t="s">
        <v>76</v>
      </c>
      <c r="C67" s="4">
        <v>0</v>
      </c>
      <c r="D67" s="4">
        <v>0</v>
      </c>
      <c r="E67" s="4">
        <f t="shared" si="16"/>
        <v>0</v>
      </c>
      <c r="F67" s="4">
        <v>0</v>
      </c>
      <c r="G67" s="4">
        <v>0</v>
      </c>
      <c r="H67" s="4">
        <f t="shared" si="17"/>
        <v>0</v>
      </c>
    </row>
    <row r="68" spans="1:8" ht="11.25" customHeight="1" x14ac:dyDescent="0.2">
      <c r="A68" s="30"/>
      <c r="B68" s="29" t="s">
        <v>75</v>
      </c>
      <c r="C68" s="4">
        <v>0</v>
      </c>
      <c r="D68" s="4">
        <v>0</v>
      </c>
      <c r="E68" s="4">
        <f t="shared" si="16"/>
        <v>0</v>
      </c>
      <c r="F68" s="4">
        <v>0</v>
      </c>
      <c r="G68" s="4">
        <v>0</v>
      </c>
      <c r="H68" s="4">
        <f t="shared" si="17"/>
        <v>0</v>
      </c>
    </row>
    <row r="69" spans="1:8" ht="11.25" customHeight="1" x14ac:dyDescent="0.2">
      <c r="A69" s="30"/>
      <c r="B69" s="29" t="s">
        <v>74</v>
      </c>
      <c r="C69" s="4">
        <v>0</v>
      </c>
      <c r="D69" s="4">
        <v>0</v>
      </c>
      <c r="E69" s="4">
        <f t="shared" si="16"/>
        <v>0</v>
      </c>
      <c r="F69" s="4">
        <v>0</v>
      </c>
      <c r="G69" s="4">
        <v>0</v>
      </c>
      <c r="H69" s="4">
        <f t="shared" si="17"/>
        <v>0</v>
      </c>
    </row>
    <row r="70" spans="1:8" ht="11.25" customHeight="1" x14ac:dyDescent="0.2">
      <c r="A70" s="30"/>
      <c r="B70" s="29" t="s">
        <v>73</v>
      </c>
      <c r="C70" s="4">
        <v>0</v>
      </c>
      <c r="D70" s="4">
        <v>0</v>
      </c>
      <c r="E70" s="4">
        <f t="shared" si="16"/>
        <v>0</v>
      </c>
      <c r="F70" s="4">
        <v>0</v>
      </c>
      <c r="G70" s="4">
        <v>0</v>
      </c>
      <c r="H70" s="4">
        <f t="shared" si="17"/>
        <v>0</v>
      </c>
    </row>
    <row r="71" spans="1:8" s="17" customFormat="1" ht="11.25" customHeight="1" x14ac:dyDescent="0.25">
      <c r="A71" s="30" t="s">
        <v>72</v>
      </c>
      <c r="B71" s="31"/>
      <c r="C71" s="21"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</row>
    <row r="72" spans="1:8" ht="11.25" customHeight="1" x14ac:dyDescent="0.2">
      <c r="A72" s="30"/>
      <c r="B72" s="29" t="s">
        <v>23</v>
      </c>
      <c r="C72" s="4">
        <v>0</v>
      </c>
      <c r="D72" s="4">
        <v>0</v>
      </c>
      <c r="E72" s="4">
        <f>+C72+D72</f>
        <v>0</v>
      </c>
      <c r="F72" s="4">
        <v>0</v>
      </c>
      <c r="G72" s="4">
        <v>0</v>
      </c>
      <c r="H72" s="4">
        <f>+E72-F72</f>
        <v>0</v>
      </c>
    </row>
    <row r="73" spans="1:8" ht="11.25" customHeight="1" x14ac:dyDescent="0.2">
      <c r="A73" s="30"/>
      <c r="B73" s="29" t="s">
        <v>71</v>
      </c>
      <c r="C73" s="4">
        <v>0</v>
      </c>
      <c r="D73" s="4">
        <v>0</v>
      </c>
      <c r="E73" s="4">
        <f>+C73+D73</f>
        <v>0</v>
      </c>
      <c r="F73" s="4">
        <v>0</v>
      </c>
      <c r="G73" s="4">
        <v>0</v>
      </c>
      <c r="H73" s="4">
        <f>+E73-F73</f>
        <v>0</v>
      </c>
    </row>
    <row r="74" spans="1:8" ht="11.25" customHeight="1" x14ac:dyDescent="0.2">
      <c r="A74" s="30"/>
      <c r="B74" s="29" t="s">
        <v>70</v>
      </c>
      <c r="C74" s="4">
        <v>0</v>
      </c>
      <c r="D74" s="4">
        <v>0</v>
      </c>
      <c r="E74" s="4">
        <f>+C74+D74</f>
        <v>0</v>
      </c>
      <c r="F74" s="4">
        <v>0</v>
      </c>
      <c r="G74" s="4">
        <v>0</v>
      </c>
      <c r="H74" s="4">
        <f>+E74-F74</f>
        <v>0</v>
      </c>
    </row>
    <row r="75" spans="1:8" s="17" customFormat="1" ht="11.25" customHeight="1" x14ac:dyDescent="0.25">
      <c r="A75" s="30" t="s">
        <v>69</v>
      </c>
      <c r="B75" s="31"/>
      <c r="C75" s="21">
        <v>0</v>
      </c>
      <c r="D75" s="21">
        <v>0</v>
      </c>
      <c r="E75" s="21">
        <v>0</v>
      </c>
      <c r="F75" s="21">
        <v>0</v>
      </c>
      <c r="G75" s="21">
        <v>0</v>
      </c>
      <c r="H75" s="21">
        <v>0</v>
      </c>
    </row>
    <row r="76" spans="1:8" ht="11.25" customHeight="1" x14ac:dyDescent="0.2">
      <c r="A76" s="30"/>
      <c r="B76" s="29" t="s">
        <v>68</v>
      </c>
      <c r="C76" s="4">
        <v>0</v>
      </c>
      <c r="D76" s="4">
        <v>0</v>
      </c>
      <c r="E76" s="4">
        <f t="shared" ref="E76:E82" si="18">+C76+D76</f>
        <v>0</v>
      </c>
      <c r="F76" s="4">
        <v>0</v>
      </c>
      <c r="G76" s="4">
        <v>0</v>
      </c>
      <c r="H76" s="4">
        <f t="shared" ref="H76:H82" si="19">+E76-F76</f>
        <v>0</v>
      </c>
    </row>
    <row r="77" spans="1:8" ht="11.25" customHeight="1" x14ac:dyDescent="0.2">
      <c r="A77" s="30"/>
      <c r="B77" s="29" t="s">
        <v>67</v>
      </c>
      <c r="C77" s="4">
        <v>0</v>
      </c>
      <c r="D77" s="4">
        <v>0</v>
      </c>
      <c r="E77" s="4">
        <f t="shared" si="18"/>
        <v>0</v>
      </c>
      <c r="F77" s="4">
        <v>0</v>
      </c>
      <c r="G77" s="4">
        <v>0</v>
      </c>
      <c r="H77" s="4">
        <f t="shared" si="19"/>
        <v>0</v>
      </c>
    </row>
    <row r="78" spans="1:8" ht="11.25" customHeight="1" x14ac:dyDescent="0.2">
      <c r="A78" s="30"/>
      <c r="B78" s="29" t="s">
        <v>66</v>
      </c>
      <c r="C78" s="4">
        <v>0</v>
      </c>
      <c r="D78" s="4">
        <v>0</v>
      </c>
      <c r="E78" s="4">
        <f t="shared" si="18"/>
        <v>0</v>
      </c>
      <c r="F78" s="4">
        <v>0</v>
      </c>
      <c r="G78" s="4">
        <v>0</v>
      </c>
      <c r="H78" s="4">
        <f t="shared" si="19"/>
        <v>0</v>
      </c>
    </row>
    <row r="79" spans="1:8" ht="11.25" customHeight="1" x14ac:dyDescent="0.2">
      <c r="A79" s="30"/>
      <c r="B79" s="29" t="s">
        <v>65</v>
      </c>
      <c r="C79" s="4">
        <v>0</v>
      </c>
      <c r="D79" s="4">
        <v>0</v>
      </c>
      <c r="E79" s="4">
        <f t="shared" si="18"/>
        <v>0</v>
      </c>
      <c r="F79" s="4">
        <v>0</v>
      </c>
      <c r="G79" s="4">
        <v>0</v>
      </c>
      <c r="H79" s="4">
        <f t="shared" si="19"/>
        <v>0</v>
      </c>
    </row>
    <row r="80" spans="1:8" ht="11.25" customHeight="1" x14ac:dyDescent="0.2">
      <c r="A80" s="30"/>
      <c r="B80" s="29" t="s">
        <v>64</v>
      </c>
      <c r="C80" s="4">
        <v>0</v>
      </c>
      <c r="D80" s="4">
        <v>0</v>
      </c>
      <c r="E80" s="4">
        <f t="shared" si="18"/>
        <v>0</v>
      </c>
      <c r="F80" s="4">
        <v>0</v>
      </c>
      <c r="G80" s="4">
        <v>0</v>
      </c>
      <c r="H80" s="4">
        <f t="shared" si="19"/>
        <v>0</v>
      </c>
    </row>
    <row r="81" spans="1:8" ht="11.25" customHeight="1" x14ac:dyDescent="0.2">
      <c r="A81" s="30"/>
      <c r="B81" s="29" t="s">
        <v>63</v>
      </c>
      <c r="C81" s="4">
        <v>0</v>
      </c>
      <c r="D81" s="4">
        <v>0</v>
      </c>
      <c r="E81" s="4">
        <f t="shared" si="18"/>
        <v>0</v>
      </c>
      <c r="F81" s="4">
        <v>0</v>
      </c>
      <c r="G81" s="4">
        <v>0</v>
      </c>
      <c r="H81" s="4">
        <f t="shared" si="19"/>
        <v>0</v>
      </c>
    </row>
    <row r="82" spans="1:8" ht="11.25" customHeight="1" x14ac:dyDescent="0.2">
      <c r="A82" s="28"/>
      <c r="B82" s="27" t="s">
        <v>62</v>
      </c>
      <c r="C82" s="4">
        <v>0</v>
      </c>
      <c r="D82" s="4">
        <v>0</v>
      </c>
      <c r="E82" s="4">
        <f t="shared" si="18"/>
        <v>0</v>
      </c>
      <c r="F82" s="4">
        <v>0</v>
      </c>
      <c r="G82" s="4">
        <v>0</v>
      </c>
      <c r="H82" s="4">
        <f t="shared" si="19"/>
        <v>0</v>
      </c>
    </row>
    <row r="83" spans="1:8" s="17" customFormat="1" ht="11.25" customHeight="1" x14ac:dyDescent="0.25">
      <c r="A83" s="42" t="s">
        <v>0</v>
      </c>
      <c r="B83" s="50"/>
      <c r="C83" s="26">
        <f t="shared" ref="C83:H83" si="20">+C75+C71+C63+C59+C49+C39+C29+C19+C11</f>
        <v>2487257900</v>
      </c>
      <c r="D83" s="25">
        <f t="shared" si="20"/>
        <v>1386890148</v>
      </c>
      <c r="E83" s="25">
        <f t="shared" si="20"/>
        <v>3874148048</v>
      </c>
      <c r="F83" s="25">
        <f t="shared" si="20"/>
        <v>3835153817</v>
      </c>
      <c r="G83" s="25">
        <f t="shared" si="20"/>
        <v>3351513992</v>
      </c>
      <c r="H83" s="24">
        <f t="shared" si="20"/>
        <v>38994231</v>
      </c>
    </row>
  </sheetData>
  <mergeCells count="14">
    <mergeCell ref="A6:H6"/>
    <mergeCell ref="A1:H1"/>
    <mergeCell ref="A2:H2"/>
    <mergeCell ref="A3:H3"/>
    <mergeCell ref="A4:H4"/>
    <mergeCell ref="A5:H5"/>
    <mergeCell ref="A83:B83"/>
    <mergeCell ref="A7:B10"/>
    <mergeCell ref="C7:G7"/>
    <mergeCell ref="H7:H9"/>
    <mergeCell ref="C8:C9"/>
    <mergeCell ref="E8:E9"/>
    <mergeCell ref="F8:F9"/>
    <mergeCell ref="G8:G9"/>
  </mergeCells>
  <pageMargins left="0.75" right="0.75" top="1" bottom="1" header="0.5" footer="0.5"/>
  <pageSetup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EAEPE</vt:lpstr>
      <vt:lpstr>CE</vt:lpstr>
      <vt:lpstr>F.F</vt:lpstr>
      <vt:lpstr>C.C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Meneses</dc:creator>
  <cp:lastModifiedBy>Juan Manuel Meneses</cp:lastModifiedBy>
  <cp:lastPrinted>2022-01-28T20:23:55Z</cp:lastPrinted>
  <dcterms:created xsi:type="dcterms:W3CDTF">2022-01-28T20:13:53Z</dcterms:created>
  <dcterms:modified xsi:type="dcterms:W3CDTF">2022-01-28T20:35:27Z</dcterms:modified>
</cp:coreProperties>
</file>