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PRESUPUESTAL\"/>
    </mc:Choice>
  </mc:AlternateContent>
  <xr:revisionPtr revIDLastSave="0" documentId="13_ncr:1_{A4E70D20-CA2F-4F52-82EE-EDACF48B4D96}" xr6:coauthVersionLast="36" xr6:coauthVersionMax="36" xr10:uidLastSave="{00000000-0000-0000-0000-000000000000}"/>
  <bookViews>
    <workbookView xWindow="28680" yWindow="-120" windowWidth="29040" windowHeight="15840" activeTab="3" xr2:uid="{00000000-000D-0000-FFFF-FFFF00000000}"/>
  </bookViews>
  <sheets>
    <sheet name="EAEPECA" sheetId="3" r:id="rId1"/>
    <sheet name="EAEPECE" sheetId="5" r:id="rId2"/>
    <sheet name="EAEPECXOG" sheetId="4" r:id="rId3"/>
    <sheet name="EAEPECF" sheetId="6" r:id="rId4"/>
  </sheets>
  <calcPr calcId="191029"/>
</workbook>
</file>

<file path=xl/calcChain.xml><?xml version="1.0" encoding="utf-8"?>
<calcChain xmlns="http://schemas.openxmlformats.org/spreadsheetml/2006/main">
  <c r="G43" i="6" l="1"/>
  <c r="F43" i="6"/>
  <c r="D43" i="6"/>
  <c r="C43" i="6"/>
  <c r="E23" i="6"/>
  <c r="H23" i="6" s="1"/>
  <c r="G20" i="6"/>
  <c r="F20" i="6"/>
  <c r="D20" i="6"/>
  <c r="C20" i="6"/>
  <c r="F16" i="5"/>
  <c r="E16" i="5"/>
  <c r="C16" i="5"/>
  <c r="B16" i="5"/>
  <c r="G12" i="5"/>
  <c r="D12" i="5"/>
  <c r="D11" i="5"/>
  <c r="G11" i="5" s="1"/>
  <c r="G16" i="5" s="1"/>
  <c r="E82" i="4"/>
  <c r="H82" i="4" s="1"/>
  <c r="E81" i="4"/>
  <c r="H81" i="4" s="1"/>
  <c r="E80" i="4"/>
  <c r="H80" i="4" s="1"/>
  <c r="E79" i="4"/>
  <c r="H79" i="4" s="1"/>
  <c r="H78" i="4"/>
  <c r="E78" i="4"/>
  <c r="E77" i="4"/>
  <c r="H77" i="4" s="1"/>
  <c r="E76" i="4"/>
  <c r="H76" i="4" s="1"/>
  <c r="E74" i="4"/>
  <c r="H74" i="4" s="1"/>
  <c r="E73" i="4"/>
  <c r="H73" i="4" s="1"/>
  <c r="E72" i="4"/>
  <c r="H72" i="4" s="1"/>
  <c r="E70" i="4"/>
  <c r="H70" i="4" s="1"/>
  <c r="E69" i="4"/>
  <c r="H69" i="4" s="1"/>
  <c r="E68" i="4"/>
  <c r="H68" i="4" s="1"/>
  <c r="H67" i="4"/>
  <c r="E67" i="4"/>
  <c r="E66" i="4"/>
  <c r="H66" i="4" s="1"/>
  <c r="E65" i="4"/>
  <c r="H65" i="4" s="1"/>
  <c r="E64" i="4"/>
  <c r="H64" i="4" s="1"/>
  <c r="E63" i="4"/>
  <c r="E62" i="4"/>
  <c r="H62" i="4" s="1"/>
  <c r="E61" i="4"/>
  <c r="H61" i="4" s="1"/>
  <c r="H60" i="4"/>
  <c r="H59" i="4" s="1"/>
  <c r="E60" i="4"/>
  <c r="G59" i="4"/>
  <c r="F59" i="4"/>
  <c r="D59" i="4"/>
  <c r="D83" i="4" s="1"/>
  <c r="C59" i="4"/>
  <c r="E58" i="4"/>
  <c r="H58" i="4" s="1"/>
  <c r="E57" i="4"/>
  <c r="H57" i="4" s="1"/>
  <c r="H56" i="4"/>
  <c r="E56" i="4"/>
  <c r="E55" i="4"/>
  <c r="H55" i="4" s="1"/>
  <c r="E54" i="4"/>
  <c r="H54" i="4" s="1"/>
  <c r="H53" i="4"/>
  <c r="E53" i="4"/>
  <c r="E52" i="4"/>
  <c r="H52" i="4" s="1"/>
  <c r="E51" i="4"/>
  <c r="H51" i="4" s="1"/>
  <c r="H50" i="4"/>
  <c r="E50" i="4"/>
  <c r="G49" i="4"/>
  <c r="F49" i="4"/>
  <c r="D49" i="4"/>
  <c r="C49" i="4"/>
  <c r="E48" i="4"/>
  <c r="H48" i="4" s="1"/>
  <c r="E47" i="4"/>
  <c r="H47" i="4" s="1"/>
  <c r="H46" i="4"/>
  <c r="E46" i="4"/>
  <c r="E45" i="4"/>
  <c r="H45" i="4" s="1"/>
  <c r="E44" i="4"/>
  <c r="H44" i="4" s="1"/>
  <c r="H43" i="4"/>
  <c r="E43" i="4"/>
  <c r="E42" i="4"/>
  <c r="H42" i="4" s="1"/>
  <c r="E41" i="4"/>
  <c r="H40" i="4"/>
  <c r="E38" i="4"/>
  <c r="H38" i="4" s="1"/>
  <c r="H37" i="4"/>
  <c r="E37" i="4"/>
  <c r="E36" i="4"/>
  <c r="H36" i="4" s="1"/>
  <c r="E35" i="4"/>
  <c r="H35" i="4" s="1"/>
  <c r="E34" i="4"/>
  <c r="H34" i="4" s="1"/>
  <c r="E33" i="4"/>
  <c r="H33" i="4" s="1"/>
  <c r="E32" i="4"/>
  <c r="H32" i="4" s="1"/>
  <c r="E31" i="4"/>
  <c r="E30" i="4"/>
  <c r="H30" i="4" s="1"/>
  <c r="G29" i="4"/>
  <c r="F29" i="4"/>
  <c r="D29" i="4"/>
  <c r="C29" i="4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G19" i="4"/>
  <c r="F19" i="4"/>
  <c r="D19" i="4"/>
  <c r="C19" i="4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G11" i="4"/>
  <c r="F11" i="4"/>
  <c r="D11" i="4"/>
  <c r="C11" i="4"/>
  <c r="F17" i="3"/>
  <c r="E17" i="3"/>
  <c r="C17" i="3"/>
  <c r="B17" i="3"/>
  <c r="D16" i="3"/>
  <c r="G16" i="3" s="1"/>
  <c r="D15" i="3"/>
  <c r="G15" i="3" s="1"/>
  <c r="G14" i="3"/>
  <c r="D14" i="3"/>
  <c r="D13" i="3"/>
  <c r="G13" i="3" s="1"/>
  <c r="D12" i="3"/>
  <c r="G12" i="3" s="1"/>
  <c r="G11" i="3"/>
  <c r="D11" i="3"/>
  <c r="E43" i="6" l="1"/>
  <c r="E29" i="4"/>
  <c r="C83" i="4"/>
  <c r="F83" i="4"/>
  <c r="G83" i="4"/>
  <c r="E19" i="4"/>
  <c r="D17" i="3"/>
  <c r="E11" i="4"/>
  <c r="H49" i="4"/>
  <c r="H20" i="6"/>
  <c r="H43" i="6"/>
  <c r="H29" i="4"/>
  <c r="E59" i="4"/>
  <c r="H19" i="4"/>
  <c r="H41" i="4"/>
  <c r="H39" i="4" s="1"/>
  <c r="E39" i="4"/>
  <c r="E49" i="4"/>
  <c r="G17" i="3"/>
  <c r="H31" i="4"/>
  <c r="H12" i="4"/>
  <c r="H11" i="4" s="1"/>
  <c r="D16" i="5"/>
  <c r="E20" i="6"/>
  <c r="H83" i="4" l="1"/>
  <c r="E83" i="4"/>
</calcChain>
</file>

<file path=xl/sharedStrings.xml><?xml version="1.0" encoding="utf-8"?>
<sst xmlns="http://schemas.openxmlformats.org/spreadsheetml/2006/main" count="183" uniqueCount="132">
  <si>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</si>
  <si>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</si>
  <si>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</si>
  <si>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</si>
  <si>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</si>
  <si>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</si>
  <si>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</si>
  <si>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</si>
  <si>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</si>
  <si>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</si>
  <si>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</si>
  <si>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</si>
  <si>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</si>
  <si>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</si>
  <si>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</si>
  <si>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</si>
  <si>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</si>
  <si>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</si>
  <si>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</si>
  <si>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</si>
  <si>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</si>
  <si>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</si>
  <si>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</si>
  <si>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</si>
  <si>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</si>
  <si>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</si>
  <si>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</si>
  <si>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</si>
  <si>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</si>
  <si>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</si>
  <si>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</si>
  <si>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</si>
  <si>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</si>
  <si>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</si>
  <si>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</si>
  <si>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</si>
  <si>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</si>
  <si>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</si>
  <si>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</si>
  <si>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</si>
  <si>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</si>
  <si>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</si>
  <si>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</si>
  <si>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</si>
  <si>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</si>
  <si>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</si>
  <si>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</si>
  <si>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</si>
  <si>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</si>
  <si>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</si>
  <si>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</si>
  <si>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</si>
  <si>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</si>
  <si>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</si>
  <si>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</si>
  <si>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</si>
  <si>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</si>
  <si>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</si>
  <si>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</si>
  <si>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</si>
  <si>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</si>
  <si>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</si>
  <si>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</si>
  <si>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</si>
  <si>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</si>
  <si>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</si>
  <si>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</si>
  <si>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</si>
  <si>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</si>
  <si>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</si>
  <si>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</si>
  <si>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</si>
  <si>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</si>
  <si>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</si>
  <si>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</si>
  <si>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</si>
  <si>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</si>
  <si>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</si>
  <si>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</si>
  <si>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</si>
  <si>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</si>
  <si>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</si>
  <si>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</si>
  <si>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</si>
  <si>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</si>
  <si>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</si>
  <si>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</si>
  <si>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</si>
  <si>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</si>
  <si>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</si>
  <si>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</si>
  <si>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</si>
  <si>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</si>
  <si>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</si>
  <si>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</si>
  <si>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</si>
  <si>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</si>
  <si>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</si>
  <si>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</si>
  <si>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</si>
  <si>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</si>
  <si>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</si>
  <si>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</si>
  <si>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</si>
  <si>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</si>
  <si>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</si>
  <si>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</si>
  <si>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</si>
  <si>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</si>
  <si>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</si>
  <si>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</si>
  <si>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</si>
  <si>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</si>
  <si>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</si>
  <si>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</si>
  <si>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</si>
  <si>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</si>
  <si>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</si>
  <si>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</si>
  <si>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</si>
  <si>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</si>
  <si>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</si>
  <si>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</si>
  <si>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</si>
  <si>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</si>
  <si>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</si>
  <si>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</si>
  <si>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</si>
  <si>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</si>
  <si>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</si>
  <si>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PUBLICA 2021</t>
  </si>
  <si>
    <t>DEL 01 DE ENERO DE 2021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</si>
</sst>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00_-;\-* #,##0.00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43" fontId="19" fillId="0" borderId="0" xfId="1" applyFont="1"/>
    <xf numFmtId="3" fontId="19" fillId="0" borderId="0" xfId="0" applyNumberFormat="1" applyFont="1"/>
    <xf numFmtId="43" fontId="27" fillId="0" borderId="0" xfId="1" applyFont="1"/>
    <xf numFmtId="43" fontId="30" fillId="0" borderId="0" xfId="1" applyFont="1"/>
    <xf numFmtId="165" fontId="27" fillId="0" borderId="0" xfId="1" applyNumberFormat="1" applyFont="1"/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19" fillId="0" borderId="17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55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2000000}"/>
    <cellStyle name="Millares 2 2" xfId="52" xr:uid="{00000000-0005-0000-0000-000023000000}"/>
    <cellStyle name="Millares 2 3" xfId="54" xr:uid="{00000000-0005-0000-0000-000024000000}"/>
    <cellStyle name="Millares 3" xfId="49" xr:uid="{00000000-0005-0000-0000-000025000000}"/>
    <cellStyle name="Millares 4" xfId="51" xr:uid="{00000000-0005-0000-0000-000026000000}"/>
    <cellStyle name="Millares 5" xfId="53" xr:uid="{00000000-0005-0000-0000-000027000000}"/>
    <cellStyle name="Millares 6" xfId="45" xr:uid="{00000000-0005-0000-0000-000028000000}"/>
    <cellStyle name="Moneda 2" xfId="48" xr:uid="{00000000-0005-0000-0000-000029000000}"/>
    <cellStyle name="Neutral" xfId="9" builtinId="28" customBuiltin="1"/>
    <cellStyle name="Normal" xfId="0" builtinId="0"/>
    <cellStyle name="Normal 2" xfId="43" xr:uid="{00000000-0005-0000-0000-00002C000000}"/>
    <cellStyle name="Normal 2 2" xfId="50" xr:uid="{00000000-0005-0000-0000-00002D000000}"/>
    <cellStyle name="Normal 9" xfId="46" xr:uid="{00000000-0005-0000-0000-00002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zoomScaleNormal="100" workbookViewId="0">
      <selection activeCell="C20" sqref="C20"/>
    </sheetView>
  </sheetViews>
  <sheetFormatPr baseColWidth="10" defaultRowHeight="14.25" x14ac:dyDescent="0.2"/>
  <cols>
    <col min="1" max="1" width="45.7109375" style="1" bestFit="1" customWidth="1"/>
    <col min="2" max="4" width="13" style="1" bestFit="1" customWidth="1"/>
    <col min="5" max="5" width="14.28515625" style="1" bestFit="1" customWidth="1"/>
    <col min="6" max="6" width="13.28515625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40" t="s">
        <v>130</v>
      </c>
      <c r="B1" s="40"/>
      <c r="C1" s="40"/>
      <c r="D1" s="40"/>
      <c r="E1" s="40"/>
      <c r="F1" s="40"/>
      <c r="G1" s="40"/>
    </row>
    <row r="2" spans="1:7" x14ac:dyDescent="0.2">
      <c r="A2" s="40" t="s">
        <v>0</v>
      </c>
      <c r="B2" s="40"/>
      <c r="C2" s="40"/>
      <c r="D2" s="40"/>
      <c r="E2" s="40"/>
      <c r="F2" s="40"/>
      <c r="G2" s="40"/>
    </row>
    <row r="3" spans="1:7" x14ac:dyDescent="0.2">
      <c r="A3" s="40" t="s">
        <v>4</v>
      </c>
      <c r="B3" s="40"/>
      <c r="C3" s="40"/>
      <c r="D3" s="40"/>
      <c r="E3" s="40"/>
      <c r="F3" s="40"/>
      <c r="G3" s="40"/>
    </row>
    <row r="4" spans="1:7" x14ac:dyDescent="0.2">
      <c r="A4" s="40" t="s">
        <v>5</v>
      </c>
      <c r="B4" s="40"/>
      <c r="C4" s="40"/>
      <c r="D4" s="40"/>
      <c r="E4" s="40"/>
      <c r="F4" s="40"/>
      <c r="G4" s="40"/>
    </row>
    <row r="5" spans="1:7" x14ac:dyDescent="0.2">
      <c r="A5" s="40" t="s">
        <v>131</v>
      </c>
      <c r="B5" s="40"/>
      <c r="C5" s="40"/>
      <c r="D5" s="40"/>
      <c r="E5" s="40"/>
      <c r="F5" s="40"/>
      <c r="G5" s="40"/>
    </row>
    <row r="6" spans="1:7" x14ac:dyDescent="0.2">
      <c r="A6" s="39"/>
      <c r="B6" s="39"/>
      <c r="C6" s="39"/>
      <c r="D6" s="39"/>
      <c r="E6" s="39"/>
      <c r="F6" s="39"/>
      <c r="G6" s="39"/>
    </row>
    <row r="7" spans="1:7" ht="20.100000000000001" customHeight="1" x14ac:dyDescent="0.2">
      <c r="A7" s="41" t="s">
        <v>6</v>
      </c>
      <c r="B7" s="44" t="s">
        <v>7</v>
      </c>
      <c r="C7" s="45"/>
      <c r="D7" s="45"/>
      <c r="E7" s="45"/>
      <c r="F7" s="46"/>
      <c r="G7" s="41" t="s">
        <v>8</v>
      </c>
    </row>
    <row r="8" spans="1:7" ht="15" customHeight="1" x14ac:dyDescent="0.2">
      <c r="A8" s="42"/>
      <c r="B8" s="41" t="s">
        <v>9</v>
      </c>
      <c r="C8" s="6" t="s">
        <v>10</v>
      </c>
      <c r="D8" s="41" t="s">
        <v>1</v>
      </c>
      <c r="E8" s="41" t="s">
        <v>2</v>
      </c>
      <c r="F8" s="41" t="s">
        <v>11</v>
      </c>
      <c r="G8" s="42"/>
    </row>
    <row r="9" spans="1:7" ht="15" customHeight="1" x14ac:dyDescent="0.2">
      <c r="A9" s="42"/>
      <c r="B9" s="43"/>
      <c r="C9" s="7" t="s">
        <v>12</v>
      </c>
      <c r="D9" s="43"/>
      <c r="E9" s="43"/>
      <c r="F9" s="43"/>
      <c r="G9" s="43"/>
    </row>
    <row r="10" spans="1:7" ht="20.100000000000001" customHeight="1" x14ac:dyDescent="0.2">
      <c r="A10" s="43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7" x14ac:dyDescent="0.2">
      <c r="A11" s="2" t="s">
        <v>14</v>
      </c>
      <c r="B11" s="5">
        <v>35477221</v>
      </c>
      <c r="C11" s="5">
        <v>1804100</v>
      </c>
      <c r="D11" s="5">
        <f>+B11+C11</f>
        <v>37281321</v>
      </c>
      <c r="E11" s="5">
        <v>8572360</v>
      </c>
      <c r="F11" s="5">
        <v>8571612</v>
      </c>
      <c r="G11" s="5">
        <f>+D11-E11</f>
        <v>28708961</v>
      </c>
    </row>
    <row r="12" spans="1:7" x14ac:dyDescent="0.2">
      <c r="A12" s="2" t="s">
        <v>15</v>
      </c>
      <c r="B12" s="5">
        <v>68813100</v>
      </c>
      <c r="C12" s="5">
        <v>4240110</v>
      </c>
      <c r="D12" s="5">
        <f t="shared" ref="D12:D16" si="0">+B12+C12</f>
        <v>73053210</v>
      </c>
      <c r="E12" s="5">
        <v>13959923</v>
      </c>
      <c r="F12" s="5">
        <v>13912576</v>
      </c>
      <c r="G12" s="5">
        <f t="shared" ref="G12:G16" si="1">+D12-E12</f>
        <v>59093287</v>
      </c>
    </row>
    <row r="13" spans="1:7" x14ac:dyDescent="0.2">
      <c r="A13" s="2" t="s">
        <v>16</v>
      </c>
      <c r="B13" s="5">
        <v>1558039401</v>
      </c>
      <c r="C13" s="5">
        <v>95852730</v>
      </c>
      <c r="D13" s="5">
        <f t="shared" si="0"/>
        <v>1653892131</v>
      </c>
      <c r="E13" s="5">
        <v>288232714</v>
      </c>
      <c r="F13" s="5">
        <v>287966044</v>
      </c>
      <c r="G13" s="5">
        <f t="shared" si="1"/>
        <v>1365659417</v>
      </c>
    </row>
    <row r="14" spans="1:7" x14ac:dyDescent="0.2">
      <c r="A14" s="2" t="s">
        <v>17</v>
      </c>
      <c r="B14" s="5">
        <v>674868559</v>
      </c>
      <c r="C14" s="5">
        <v>118096319</v>
      </c>
      <c r="D14" s="5">
        <f t="shared" si="0"/>
        <v>792964878</v>
      </c>
      <c r="E14" s="5">
        <v>126701997</v>
      </c>
      <c r="F14" s="5">
        <v>126468020</v>
      </c>
      <c r="G14" s="5">
        <f t="shared" si="1"/>
        <v>666262881</v>
      </c>
    </row>
    <row r="15" spans="1:7" x14ac:dyDescent="0.2">
      <c r="A15" s="2" t="s">
        <v>18</v>
      </c>
      <c r="B15" s="5">
        <v>43108323</v>
      </c>
      <c r="C15" s="5">
        <v>28553001</v>
      </c>
      <c r="D15" s="5">
        <f t="shared" si="0"/>
        <v>71661324</v>
      </c>
      <c r="E15" s="5">
        <v>33817486</v>
      </c>
      <c r="F15" s="5">
        <v>33817485</v>
      </c>
      <c r="G15" s="5">
        <f t="shared" si="1"/>
        <v>37843838</v>
      </c>
    </row>
    <row r="16" spans="1:7" ht="22.5" x14ac:dyDescent="0.2">
      <c r="A16" s="2" t="s">
        <v>19</v>
      </c>
      <c r="B16" s="5">
        <v>106951296</v>
      </c>
      <c r="C16" s="5">
        <v>2365673</v>
      </c>
      <c r="D16" s="5">
        <f t="shared" si="0"/>
        <v>109316969</v>
      </c>
      <c r="E16" s="5">
        <v>13519503</v>
      </c>
      <c r="F16" s="5">
        <v>13514758</v>
      </c>
      <c r="G16" s="5">
        <f t="shared" si="1"/>
        <v>95797466</v>
      </c>
    </row>
    <row r="17" spans="1:7" ht="20.100000000000001" customHeight="1" x14ac:dyDescent="0.2">
      <c r="A17" s="4" t="s">
        <v>20</v>
      </c>
      <c r="B17" s="9">
        <f>SUM(B11:B16)</f>
        <v>2487257900</v>
      </c>
      <c r="C17" s="9">
        <f t="shared" ref="C17:G17" si="2">SUM(C11:C16)</f>
        <v>250911933</v>
      </c>
      <c r="D17" s="9">
        <f t="shared" si="2"/>
        <v>2738169833</v>
      </c>
      <c r="E17" s="9">
        <f t="shared" si="2"/>
        <v>484803983</v>
      </c>
      <c r="F17" s="9">
        <f t="shared" si="2"/>
        <v>484250495</v>
      </c>
      <c r="G17" s="9">
        <f t="shared" si="2"/>
        <v>2253365850</v>
      </c>
    </row>
    <row r="19" spans="1:7" x14ac:dyDescent="0.2">
      <c r="B19" s="34"/>
      <c r="C19" s="34"/>
      <c r="D19" s="34"/>
      <c r="E19" s="34"/>
      <c r="F19" s="34"/>
      <c r="G19" s="34"/>
    </row>
    <row r="20" spans="1:7" x14ac:dyDescent="0.2">
      <c r="B20" s="36"/>
      <c r="C20" s="36"/>
      <c r="D20" s="36"/>
      <c r="E20" s="36"/>
      <c r="F20" s="36"/>
      <c r="G20" s="36"/>
    </row>
    <row r="21" spans="1:7" x14ac:dyDescent="0.2">
      <c r="E21" s="33"/>
      <c r="F21" s="33"/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showGridLines="0" zoomScaleNormal="100" workbookViewId="0">
      <selection activeCell="D21" sqref="D21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40" t="s">
        <v>130</v>
      </c>
      <c r="B1" s="40"/>
      <c r="C1" s="40"/>
      <c r="D1" s="40"/>
      <c r="E1" s="40"/>
      <c r="F1" s="40"/>
      <c r="G1" s="40"/>
    </row>
    <row r="2" spans="1:7" x14ac:dyDescent="0.2">
      <c r="A2" s="40" t="s">
        <v>0</v>
      </c>
      <c r="B2" s="40"/>
      <c r="C2" s="40"/>
      <c r="D2" s="40"/>
      <c r="E2" s="40"/>
      <c r="F2" s="40"/>
      <c r="G2" s="40"/>
    </row>
    <row r="3" spans="1:7" x14ac:dyDescent="0.2">
      <c r="A3" s="40" t="s">
        <v>4</v>
      </c>
      <c r="B3" s="40"/>
      <c r="C3" s="40"/>
      <c r="D3" s="40"/>
      <c r="E3" s="40"/>
      <c r="F3" s="40"/>
      <c r="G3" s="40"/>
    </row>
    <row r="4" spans="1:7" x14ac:dyDescent="0.2">
      <c r="A4" s="40" t="s">
        <v>94</v>
      </c>
      <c r="B4" s="40"/>
      <c r="C4" s="40"/>
      <c r="D4" s="40"/>
      <c r="E4" s="40"/>
      <c r="F4" s="40"/>
      <c r="G4" s="40"/>
    </row>
    <row r="5" spans="1:7" x14ac:dyDescent="0.2">
      <c r="A5" s="40" t="s">
        <v>131</v>
      </c>
      <c r="B5" s="40"/>
      <c r="C5" s="40"/>
      <c r="D5" s="40"/>
      <c r="E5" s="40"/>
      <c r="F5" s="40"/>
      <c r="G5" s="40"/>
    </row>
    <row r="6" spans="1:7" x14ac:dyDescent="0.2">
      <c r="A6" s="39"/>
      <c r="B6" s="39"/>
      <c r="C6" s="39"/>
      <c r="D6" s="39"/>
      <c r="E6" s="39"/>
      <c r="F6" s="39"/>
      <c r="G6" s="39"/>
    </row>
    <row r="7" spans="1:7" ht="20.100000000000001" customHeight="1" x14ac:dyDescent="0.2">
      <c r="A7" s="41" t="s">
        <v>6</v>
      </c>
      <c r="B7" s="44" t="s">
        <v>7</v>
      </c>
      <c r="C7" s="45"/>
      <c r="D7" s="45"/>
      <c r="E7" s="45"/>
      <c r="F7" s="46"/>
      <c r="G7" s="41" t="s">
        <v>8</v>
      </c>
    </row>
    <row r="8" spans="1:7" ht="15" customHeight="1" x14ac:dyDescent="0.2">
      <c r="A8" s="42"/>
      <c r="B8" s="41" t="s">
        <v>9</v>
      </c>
      <c r="C8" s="6" t="s">
        <v>10</v>
      </c>
      <c r="D8" s="41" t="s">
        <v>1</v>
      </c>
      <c r="E8" s="41" t="s">
        <v>2</v>
      </c>
      <c r="F8" s="41" t="s">
        <v>11</v>
      </c>
      <c r="G8" s="42"/>
    </row>
    <row r="9" spans="1:7" ht="15" customHeight="1" x14ac:dyDescent="0.2">
      <c r="A9" s="42"/>
      <c r="B9" s="43"/>
      <c r="C9" s="7" t="s">
        <v>12</v>
      </c>
      <c r="D9" s="43"/>
      <c r="E9" s="43"/>
      <c r="F9" s="43"/>
      <c r="G9" s="43"/>
    </row>
    <row r="10" spans="1:7" ht="20.100000000000001" customHeight="1" x14ac:dyDescent="0.2">
      <c r="A10" s="43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7" x14ac:dyDescent="0.2">
      <c r="A11" s="10" t="s">
        <v>95</v>
      </c>
      <c r="B11" s="5">
        <v>2469355796</v>
      </c>
      <c r="C11" s="38">
        <v>221667845</v>
      </c>
      <c r="D11" s="5">
        <f>+B11+C11</f>
        <v>2691023641</v>
      </c>
      <c r="E11" s="5">
        <v>456703338</v>
      </c>
      <c r="F11" s="5">
        <v>456149850</v>
      </c>
      <c r="G11" s="5">
        <f>+D11-E11</f>
        <v>2234320303</v>
      </c>
    </row>
    <row r="12" spans="1:7" x14ac:dyDescent="0.2">
      <c r="A12" s="10" t="s">
        <v>96</v>
      </c>
      <c r="B12" s="5">
        <v>17902104</v>
      </c>
      <c r="C12" s="38">
        <v>29244088</v>
      </c>
      <c r="D12" s="5">
        <f>+B12+C12</f>
        <v>47146192</v>
      </c>
      <c r="E12" s="5">
        <v>28100645</v>
      </c>
      <c r="F12" s="5">
        <v>28100645</v>
      </c>
      <c r="G12" s="5">
        <f>+D12-E12</f>
        <v>19045547</v>
      </c>
    </row>
    <row r="13" spans="1:7" ht="22.5" x14ac:dyDescent="0.2">
      <c r="A13" s="10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10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10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20.100000000000001" customHeight="1" x14ac:dyDescent="0.2">
      <c r="A16" s="4" t="s">
        <v>20</v>
      </c>
      <c r="B16" s="9">
        <f>SUM(B11:B15)</f>
        <v>2487257900</v>
      </c>
      <c r="C16" s="9">
        <f t="shared" ref="C16:G16" si="0">SUM(C11:C15)</f>
        <v>250911933</v>
      </c>
      <c r="D16" s="9">
        <f t="shared" si="0"/>
        <v>2738169833</v>
      </c>
      <c r="E16" s="9">
        <f t="shared" si="0"/>
        <v>484803983</v>
      </c>
      <c r="F16" s="9">
        <f t="shared" si="0"/>
        <v>484250495</v>
      </c>
      <c r="G16" s="9">
        <f t="shared" si="0"/>
        <v>2253365850</v>
      </c>
    </row>
    <row r="18" spans="2:7" x14ac:dyDescent="0.2">
      <c r="B18" s="34"/>
      <c r="C18" s="34"/>
      <c r="D18" s="34"/>
      <c r="E18" s="34"/>
      <c r="F18" s="34"/>
      <c r="G18" s="34"/>
    </row>
    <row r="19" spans="2:7" x14ac:dyDescent="0.2">
      <c r="B19" s="32"/>
      <c r="C19" s="32"/>
      <c r="D19" s="32"/>
      <c r="E19" s="32"/>
      <c r="F19" s="32"/>
      <c r="G19" s="32"/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6:G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6"/>
  <sheetViews>
    <sheetView showGridLines="0" topLeftCell="A91" zoomScale="115" zoomScaleNormal="115" workbookViewId="0">
      <selection activeCell="C89" sqref="C89"/>
    </sheetView>
  </sheetViews>
  <sheetFormatPr baseColWidth="10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40" t="s">
        <v>130</v>
      </c>
      <c r="B1" s="40"/>
      <c r="C1" s="40"/>
      <c r="D1" s="40"/>
      <c r="E1" s="40"/>
      <c r="F1" s="40"/>
      <c r="G1" s="40"/>
      <c r="H1" s="40"/>
    </row>
    <row r="2" spans="1:8" x14ac:dyDescent="0.2">
      <c r="A2" s="40" t="s">
        <v>0</v>
      </c>
      <c r="B2" s="40"/>
      <c r="C2" s="40"/>
      <c r="D2" s="40"/>
      <c r="E2" s="40"/>
      <c r="F2" s="40"/>
      <c r="G2" s="40"/>
      <c r="H2" s="40"/>
    </row>
    <row r="3" spans="1:8" x14ac:dyDescent="0.2">
      <c r="A3" s="40" t="s">
        <v>4</v>
      </c>
      <c r="B3" s="40"/>
      <c r="C3" s="40"/>
      <c r="D3" s="40"/>
      <c r="E3" s="40"/>
      <c r="F3" s="40"/>
      <c r="G3" s="40"/>
      <c r="H3" s="40"/>
    </row>
    <row r="4" spans="1:8" x14ac:dyDescent="0.2">
      <c r="A4" s="40" t="s">
        <v>21</v>
      </c>
      <c r="B4" s="40"/>
      <c r="C4" s="40"/>
      <c r="D4" s="40"/>
      <c r="E4" s="40"/>
      <c r="F4" s="40"/>
      <c r="G4" s="40"/>
      <c r="H4" s="40"/>
    </row>
    <row r="5" spans="1:8" x14ac:dyDescent="0.2">
      <c r="A5" s="40" t="s">
        <v>131</v>
      </c>
      <c r="B5" s="40"/>
      <c r="C5" s="40"/>
      <c r="D5" s="40"/>
      <c r="E5" s="40"/>
      <c r="F5" s="40"/>
      <c r="G5" s="40"/>
      <c r="H5" s="40"/>
    </row>
    <row r="6" spans="1:8" ht="8.2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1.25" customHeight="1" x14ac:dyDescent="0.2">
      <c r="A7" s="49" t="s">
        <v>6</v>
      </c>
      <c r="B7" s="50"/>
      <c r="C7" s="44" t="s">
        <v>7</v>
      </c>
      <c r="D7" s="45"/>
      <c r="E7" s="45"/>
      <c r="F7" s="45"/>
      <c r="G7" s="46"/>
      <c r="H7" s="41" t="s">
        <v>8</v>
      </c>
    </row>
    <row r="8" spans="1:8" ht="11.25" customHeight="1" x14ac:dyDescent="0.2">
      <c r="A8" s="51"/>
      <c r="B8" s="52"/>
      <c r="C8" s="41" t="s">
        <v>9</v>
      </c>
      <c r="D8" s="6" t="s">
        <v>10</v>
      </c>
      <c r="E8" s="41" t="s">
        <v>1</v>
      </c>
      <c r="F8" s="41" t="s">
        <v>2</v>
      </c>
      <c r="G8" s="41" t="s">
        <v>11</v>
      </c>
      <c r="H8" s="42"/>
    </row>
    <row r="9" spans="1:8" ht="11.25" customHeight="1" x14ac:dyDescent="0.2">
      <c r="A9" s="51"/>
      <c r="B9" s="52"/>
      <c r="C9" s="43"/>
      <c r="D9" s="7" t="s">
        <v>12</v>
      </c>
      <c r="E9" s="43"/>
      <c r="F9" s="43"/>
      <c r="G9" s="43"/>
      <c r="H9" s="43"/>
    </row>
    <row r="10" spans="1:8" ht="11.25" customHeight="1" x14ac:dyDescent="0.2">
      <c r="A10" s="53"/>
      <c r="B10" s="54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8" s="14" customFormat="1" ht="15" x14ac:dyDescent="0.25">
      <c r="A11" s="12" t="s">
        <v>22</v>
      </c>
      <c r="B11" s="13"/>
      <c r="C11" s="11">
        <f>SUM(C12:C18)</f>
        <v>2021364080</v>
      </c>
      <c r="D11" s="11">
        <f t="shared" ref="D11:H11" si="0">SUM(D12:D18)</f>
        <v>156938485</v>
      </c>
      <c r="E11" s="11">
        <f t="shared" si="0"/>
        <v>2178302565</v>
      </c>
      <c r="F11" s="11">
        <f t="shared" si="0"/>
        <v>443855546</v>
      </c>
      <c r="G11" s="11">
        <f t="shared" si="0"/>
        <v>443391421</v>
      </c>
      <c r="H11" s="11">
        <f t="shared" si="0"/>
        <v>1734447019</v>
      </c>
    </row>
    <row r="12" spans="1:8" ht="11.25" customHeight="1" x14ac:dyDescent="0.2">
      <c r="A12" s="15"/>
      <c r="B12" s="16" t="s">
        <v>23</v>
      </c>
      <c r="C12" s="5">
        <v>617160546</v>
      </c>
      <c r="D12" s="5">
        <v>60177650</v>
      </c>
      <c r="E12" s="5">
        <f>+C12+D12</f>
        <v>677338196</v>
      </c>
      <c r="F12" s="5">
        <v>155971625</v>
      </c>
      <c r="G12" s="5">
        <v>155971625</v>
      </c>
      <c r="H12" s="5">
        <f>+E12-F12</f>
        <v>521366571</v>
      </c>
    </row>
    <row r="13" spans="1:8" ht="11.25" customHeight="1" x14ac:dyDescent="0.2">
      <c r="A13" s="15"/>
      <c r="B13" s="16" t="s">
        <v>24</v>
      </c>
      <c r="C13" s="5">
        <v>116512165</v>
      </c>
      <c r="D13" s="5">
        <v>15332709</v>
      </c>
      <c r="E13" s="5">
        <f t="shared" ref="E13:E18" si="1">+C13+D13</f>
        <v>131844874</v>
      </c>
      <c r="F13" s="5">
        <v>21223081</v>
      </c>
      <c r="G13" s="5">
        <v>21223081</v>
      </c>
      <c r="H13" s="5">
        <f t="shared" ref="H13:H18" si="2">+E13-F13</f>
        <v>110621793</v>
      </c>
    </row>
    <row r="14" spans="1:8" ht="11.25" customHeight="1" x14ac:dyDescent="0.2">
      <c r="A14" s="15"/>
      <c r="B14" s="16" t="s">
        <v>25</v>
      </c>
      <c r="C14" s="5">
        <v>459590945</v>
      </c>
      <c r="D14" s="5">
        <v>33080541</v>
      </c>
      <c r="E14" s="5">
        <f t="shared" si="1"/>
        <v>492671486</v>
      </c>
      <c r="F14" s="5">
        <v>109651324</v>
      </c>
      <c r="G14" s="5">
        <v>109651324</v>
      </c>
      <c r="H14" s="5">
        <f t="shared" si="2"/>
        <v>383020162</v>
      </c>
    </row>
    <row r="15" spans="1:8" ht="11.25" customHeight="1" x14ac:dyDescent="0.2">
      <c r="A15" s="15"/>
      <c r="B15" s="16" t="s">
        <v>26</v>
      </c>
      <c r="C15" s="5">
        <v>178356539</v>
      </c>
      <c r="D15" s="5">
        <v>97241</v>
      </c>
      <c r="E15" s="5">
        <f t="shared" si="1"/>
        <v>178453780</v>
      </c>
      <c r="F15" s="5">
        <v>28174753</v>
      </c>
      <c r="G15" s="5">
        <v>27710628</v>
      </c>
      <c r="H15" s="5">
        <f t="shared" si="2"/>
        <v>150279027</v>
      </c>
    </row>
    <row r="16" spans="1:8" ht="11.25" customHeight="1" x14ac:dyDescent="0.2">
      <c r="A16" s="15"/>
      <c r="B16" s="16" t="s">
        <v>27</v>
      </c>
      <c r="C16" s="5">
        <v>576277970</v>
      </c>
      <c r="D16" s="5">
        <v>50624063</v>
      </c>
      <c r="E16" s="5">
        <f t="shared" si="1"/>
        <v>626902033</v>
      </c>
      <c r="F16" s="5">
        <v>125250261</v>
      </c>
      <c r="G16" s="5">
        <v>125250261</v>
      </c>
      <c r="H16" s="5">
        <f t="shared" si="2"/>
        <v>501651772</v>
      </c>
    </row>
    <row r="17" spans="1:8" ht="11.25" customHeight="1" x14ac:dyDescent="0.2">
      <c r="A17" s="15"/>
      <c r="B17" s="16" t="s">
        <v>28</v>
      </c>
      <c r="C17" s="5">
        <v>0</v>
      </c>
      <c r="D17" s="5">
        <v>0</v>
      </c>
      <c r="E17" s="5">
        <f t="shared" si="1"/>
        <v>0</v>
      </c>
      <c r="F17" s="3">
        <v>0</v>
      </c>
      <c r="G17" s="5">
        <v>0</v>
      </c>
      <c r="H17" s="5">
        <f t="shared" si="2"/>
        <v>0</v>
      </c>
    </row>
    <row r="18" spans="1:8" ht="11.25" customHeight="1" x14ac:dyDescent="0.2">
      <c r="A18" s="15"/>
      <c r="B18" s="16" t="s">
        <v>29</v>
      </c>
      <c r="C18" s="5">
        <v>73465915</v>
      </c>
      <c r="D18" s="5">
        <v>-2373719</v>
      </c>
      <c r="E18" s="5">
        <f t="shared" si="1"/>
        <v>71092196</v>
      </c>
      <c r="F18" s="37">
        <v>3584502</v>
      </c>
      <c r="G18" s="5">
        <v>3584502</v>
      </c>
      <c r="H18" s="5">
        <f t="shared" si="2"/>
        <v>67507694</v>
      </c>
    </row>
    <row r="19" spans="1:8" s="14" customFormat="1" ht="11.25" customHeight="1" x14ac:dyDescent="0.25">
      <c r="A19" s="15" t="s">
        <v>30</v>
      </c>
      <c r="B19" s="17"/>
      <c r="C19" s="11">
        <f>SUM(C20:C28)</f>
        <v>288589221</v>
      </c>
      <c r="D19" s="11">
        <f t="shared" ref="D19:H19" si="3">SUM(D20:D28)</f>
        <v>43168841</v>
      </c>
      <c r="E19" s="11">
        <f t="shared" si="3"/>
        <v>331758062</v>
      </c>
      <c r="F19" s="11">
        <f t="shared" si="3"/>
        <v>478211</v>
      </c>
      <c r="G19" s="11">
        <f t="shared" si="3"/>
        <v>454761</v>
      </c>
      <c r="H19" s="11">
        <f t="shared" si="3"/>
        <v>331279851</v>
      </c>
    </row>
    <row r="20" spans="1:8" ht="11.25" customHeight="1" x14ac:dyDescent="0.2">
      <c r="A20" s="15"/>
      <c r="B20" s="16" t="s">
        <v>31</v>
      </c>
      <c r="C20" s="5">
        <v>18255117</v>
      </c>
      <c r="D20" s="5">
        <v>1211080</v>
      </c>
      <c r="E20" s="5">
        <f>+C20+D20</f>
        <v>19466197</v>
      </c>
      <c r="F20" s="5">
        <v>104064</v>
      </c>
      <c r="G20" s="5">
        <v>99555</v>
      </c>
      <c r="H20" s="5">
        <f t="shared" ref="H20:H28" si="4">+E20-F20</f>
        <v>19362133</v>
      </c>
    </row>
    <row r="21" spans="1:8" ht="11.25" customHeight="1" x14ac:dyDescent="0.2">
      <c r="A21" s="15"/>
      <c r="B21" s="16" t="s">
        <v>32</v>
      </c>
      <c r="C21" s="5">
        <v>16259363</v>
      </c>
      <c r="D21" s="5">
        <v>16008</v>
      </c>
      <c r="E21" s="5">
        <f t="shared" ref="E21:E28" si="5">+C21+D21</f>
        <v>16275371</v>
      </c>
      <c r="F21" s="5">
        <v>24108</v>
      </c>
      <c r="G21" s="5">
        <v>24108</v>
      </c>
      <c r="H21" s="5">
        <f t="shared" si="4"/>
        <v>16251263</v>
      </c>
    </row>
    <row r="22" spans="1:8" ht="11.25" customHeight="1" x14ac:dyDescent="0.2">
      <c r="A22" s="15"/>
      <c r="B22" s="16" t="s">
        <v>33</v>
      </c>
      <c r="C22" s="5">
        <v>82536</v>
      </c>
      <c r="D22" s="5">
        <v>0</v>
      </c>
      <c r="E22" s="5">
        <f t="shared" si="5"/>
        <v>82536</v>
      </c>
      <c r="F22" s="5">
        <v>0</v>
      </c>
      <c r="G22" s="5">
        <v>0</v>
      </c>
      <c r="H22" s="5">
        <f t="shared" si="4"/>
        <v>82536</v>
      </c>
    </row>
    <row r="23" spans="1:8" ht="11.25" customHeight="1" x14ac:dyDescent="0.2">
      <c r="A23" s="15"/>
      <c r="B23" s="16" t="s">
        <v>34</v>
      </c>
      <c r="C23" s="5">
        <v>7042336</v>
      </c>
      <c r="D23" s="5">
        <v>119843</v>
      </c>
      <c r="E23" s="5">
        <f t="shared" si="5"/>
        <v>7162179</v>
      </c>
      <c r="F23" s="5">
        <v>81617</v>
      </c>
      <c r="G23" s="5">
        <v>79902</v>
      </c>
      <c r="H23" s="5">
        <f t="shared" si="4"/>
        <v>7080562</v>
      </c>
    </row>
    <row r="24" spans="1:8" ht="11.25" customHeight="1" x14ac:dyDescent="0.2">
      <c r="A24" s="15"/>
      <c r="B24" s="16" t="s">
        <v>35</v>
      </c>
      <c r="C24" s="5">
        <v>218790310</v>
      </c>
      <c r="D24" s="5">
        <v>41730504</v>
      </c>
      <c r="E24" s="5">
        <f t="shared" si="5"/>
        <v>260520814</v>
      </c>
      <c r="F24" s="5">
        <v>43705</v>
      </c>
      <c r="G24" s="5">
        <v>26479</v>
      </c>
      <c r="H24" s="5">
        <f t="shared" si="4"/>
        <v>260477109</v>
      </c>
    </row>
    <row r="25" spans="1:8" ht="11.25" customHeight="1" x14ac:dyDescent="0.2">
      <c r="A25" s="15"/>
      <c r="B25" s="16" t="s">
        <v>36</v>
      </c>
      <c r="C25" s="5">
        <v>16003497</v>
      </c>
      <c r="D25" s="5">
        <v>0</v>
      </c>
      <c r="E25" s="5">
        <f t="shared" si="5"/>
        <v>16003497</v>
      </c>
      <c r="F25" s="5">
        <v>121935</v>
      </c>
      <c r="G25" s="5">
        <v>121935</v>
      </c>
      <c r="H25" s="5">
        <f t="shared" si="4"/>
        <v>15881562</v>
      </c>
    </row>
    <row r="26" spans="1:8" ht="11.25" customHeight="1" x14ac:dyDescent="0.2">
      <c r="A26" s="15"/>
      <c r="B26" s="16" t="s">
        <v>37</v>
      </c>
      <c r="C26" s="5">
        <v>9194060</v>
      </c>
      <c r="D26" s="5">
        <v>30989</v>
      </c>
      <c r="E26" s="5">
        <f t="shared" si="5"/>
        <v>9225049</v>
      </c>
      <c r="F26" s="5">
        <v>2141</v>
      </c>
      <c r="G26" s="5">
        <v>2141</v>
      </c>
      <c r="H26" s="5">
        <f t="shared" si="4"/>
        <v>9222908</v>
      </c>
    </row>
    <row r="27" spans="1:8" ht="11.25" customHeight="1" x14ac:dyDescent="0.2">
      <c r="A27" s="15"/>
      <c r="B27" s="16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</row>
    <row r="28" spans="1:8" ht="11.25" customHeight="1" x14ac:dyDescent="0.2">
      <c r="A28" s="15"/>
      <c r="B28" s="16" t="s">
        <v>39</v>
      </c>
      <c r="C28" s="5">
        <v>2962002</v>
      </c>
      <c r="D28" s="5">
        <v>60417</v>
      </c>
      <c r="E28" s="5">
        <f t="shared" si="5"/>
        <v>3022419</v>
      </c>
      <c r="F28" s="5">
        <v>100641</v>
      </c>
      <c r="G28" s="5">
        <v>100641</v>
      </c>
      <c r="H28" s="5">
        <f t="shared" si="4"/>
        <v>2921778</v>
      </c>
    </row>
    <row r="29" spans="1:8" s="14" customFormat="1" ht="11.25" customHeight="1" x14ac:dyDescent="0.25">
      <c r="A29" s="15" t="s">
        <v>40</v>
      </c>
      <c r="B29" s="17"/>
      <c r="C29" s="11">
        <f>SUM(C30:C38)</f>
        <v>154866495</v>
      </c>
      <c r="D29" s="11">
        <f t="shared" ref="D29:H29" si="6">SUM(D30:D38)</f>
        <v>21049293</v>
      </c>
      <c r="E29" s="11">
        <f t="shared" si="6"/>
        <v>175915788</v>
      </c>
      <c r="F29" s="11">
        <f t="shared" si="6"/>
        <v>11453090</v>
      </c>
      <c r="G29" s="11">
        <f t="shared" si="6"/>
        <v>11387177</v>
      </c>
      <c r="H29" s="11">
        <f t="shared" si="6"/>
        <v>164462698</v>
      </c>
    </row>
    <row r="30" spans="1:8" ht="11.25" customHeight="1" x14ac:dyDescent="0.2">
      <c r="A30" s="15"/>
      <c r="B30" s="16" t="s">
        <v>41</v>
      </c>
      <c r="C30" s="5">
        <v>40567533</v>
      </c>
      <c r="D30" s="5">
        <v>127628</v>
      </c>
      <c r="E30" s="5">
        <f t="shared" ref="E30:E38" si="7">+C30+D30</f>
        <v>40695161</v>
      </c>
      <c r="F30" s="5">
        <v>5224009</v>
      </c>
      <c r="G30" s="5">
        <v>5158844</v>
      </c>
      <c r="H30" s="5">
        <f t="shared" ref="H30:H38" si="8">+E30-F30</f>
        <v>35471152</v>
      </c>
    </row>
    <row r="31" spans="1:8" ht="11.25" customHeight="1" x14ac:dyDescent="0.2">
      <c r="A31" s="15"/>
      <c r="B31" s="16" t="s">
        <v>42</v>
      </c>
      <c r="C31" s="5">
        <v>8888416</v>
      </c>
      <c r="D31" s="5">
        <v>199268</v>
      </c>
      <c r="E31" s="5">
        <f t="shared" si="7"/>
        <v>9087684</v>
      </c>
      <c r="F31" s="5">
        <v>980213</v>
      </c>
      <c r="G31" s="5">
        <v>980213</v>
      </c>
      <c r="H31" s="5">
        <f t="shared" si="8"/>
        <v>8107471</v>
      </c>
    </row>
    <row r="32" spans="1:8" ht="11.25" customHeight="1" x14ac:dyDescent="0.2">
      <c r="A32" s="15"/>
      <c r="B32" s="16" t="s">
        <v>43</v>
      </c>
      <c r="C32" s="5">
        <v>52809609</v>
      </c>
      <c r="D32" s="5">
        <v>1004272</v>
      </c>
      <c r="E32" s="5">
        <f t="shared" si="7"/>
        <v>53813881</v>
      </c>
      <c r="F32" s="5">
        <v>4413639</v>
      </c>
      <c r="G32" s="5">
        <v>4413639</v>
      </c>
      <c r="H32" s="5">
        <f t="shared" si="8"/>
        <v>49400242</v>
      </c>
    </row>
    <row r="33" spans="1:8" ht="11.25" customHeight="1" x14ac:dyDescent="0.2">
      <c r="A33" s="15"/>
      <c r="B33" s="16" t="s">
        <v>44</v>
      </c>
      <c r="C33" s="5">
        <v>3951713</v>
      </c>
      <c r="D33" s="5">
        <v>179770</v>
      </c>
      <c r="E33" s="5">
        <f t="shared" si="7"/>
        <v>4131483</v>
      </c>
      <c r="F33" s="5">
        <v>46707</v>
      </c>
      <c r="G33" s="5">
        <v>46707</v>
      </c>
      <c r="H33" s="5">
        <f t="shared" si="8"/>
        <v>4084776</v>
      </c>
    </row>
    <row r="34" spans="1:8" ht="11.25" customHeight="1" x14ac:dyDescent="0.2">
      <c r="A34" s="15"/>
      <c r="B34" s="16" t="s">
        <v>45</v>
      </c>
      <c r="C34" s="5">
        <v>43287512</v>
      </c>
      <c r="D34" s="5">
        <v>18300371</v>
      </c>
      <c r="E34" s="5">
        <f t="shared" si="7"/>
        <v>61587883</v>
      </c>
      <c r="F34" s="5">
        <v>500376</v>
      </c>
      <c r="G34" s="5">
        <v>500376</v>
      </c>
      <c r="H34" s="5">
        <f t="shared" si="8"/>
        <v>61087507</v>
      </c>
    </row>
    <row r="35" spans="1:8" ht="11.25" customHeight="1" x14ac:dyDescent="0.2">
      <c r="A35" s="15"/>
      <c r="B35" s="16" t="s">
        <v>46</v>
      </c>
      <c r="C35" s="5">
        <v>627997</v>
      </c>
      <c r="D35" s="5">
        <v>108000</v>
      </c>
      <c r="E35" s="5">
        <f t="shared" si="7"/>
        <v>735997</v>
      </c>
      <c r="F35" s="5">
        <v>0</v>
      </c>
      <c r="G35" s="5">
        <v>0</v>
      </c>
      <c r="H35" s="5">
        <f t="shared" si="8"/>
        <v>735997</v>
      </c>
    </row>
    <row r="36" spans="1:8" ht="11.25" customHeight="1" x14ac:dyDescent="0.2">
      <c r="A36" s="15"/>
      <c r="B36" s="16" t="s">
        <v>47</v>
      </c>
      <c r="C36" s="5">
        <v>2922834</v>
      </c>
      <c r="D36" s="5">
        <v>10177</v>
      </c>
      <c r="E36" s="5">
        <f t="shared" si="7"/>
        <v>2933011</v>
      </c>
      <c r="F36" s="5">
        <v>26680</v>
      </c>
      <c r="G36" s="5">
        <v>25932</v>
      </c>
      <c r="H36" s="5">
        <f t="shared" si="8"/>
        <v>2906331</v>
      </c>
    </row>
    <row r="37" spans="1:8" ht="11.25" customHeight="1" x14ac:dyDescent="0.2">
      <c r="A37" s="15"/>
      <c r="B37" s="16" t="s">
        <v>48</v>
      </c>
      <c r="C37" s="5">
        <v>1148479</v>
      </c>
      <c r="D37" s="5">
        <v>1113700</v>
      </c>
      <c r="E37" s="5">
        <f t="shared" si="7"/>
        <v>2262179</v>
      </c>
      <c r="F37" s="5">
        <v>250000</v>
      </c>
      <c r="G37" s="5">
        <v>250000</v>
      </c>
      <c r="H37" s="5">
        <f t="shared" si="8"/>
        <v>2012179</v>
      </c>
    </row>
    <row r="38" spans="1:8" ht="11.25" customHeight="1" x14ac:dyDescent="0.2">
      <c r="A38" s="15"/>
      <c r="B38" s="16" t="s">
        <v>49</v>
      </c>
      <c r="C38" s="5">
        <v>662402</v>
      </c>
      <c r="D38" s="5">
        <v>6107</v>
      </c>
      <c r="E38" s="5">
        <f t="shared" si="7"/>
        <v>668509</v>
      </c>
      <c r="F38" s="5">
        <v>11466</v>
      </c>
      <c r="G38" s="5">
        <v>11466</v>
      </c>
      <c r="H38" s="5">
        <f t="shared" si="8"/>
        <v>657043</v>
      </c>
    </row>
    <row r="39" spans="1:8" s="14" customFormat="1" ht="14.25" customHeight="1" x14ac:dyDescent="0.25">
      <c r="A39" s="15" t="s">
        <v>50</v>
      </c>
      <c r="B39" s="17"/>
      <c r="C39" s="11">
        <v>4536000</v>
      </c>
      <c r="D39" s="11">
        <v>511226</v>
      </c>
      <c r="E39" s="11">
        <f t="shared" ref="E39" si="9">SUM(E40:E48)</f>
        <v>5047226</v>
      </c>
      <c r="F39" s="11">
        <v>916491.04</v>
      </c>
      <c r="G39" s="11">
        <v>916491.04</v>
      </c>
      <c r="H39" s="11">
        <f>SUM(H40:H48)</f>
        <v>4130735</v>
      </c>
    </row>
    <row r="40" spans="1:8" ht="11.25" customHeight="1" x14ac:dyDescent="0.2">
      <c r="A40" s="15"/>
      <c r="B40" s="16" t="s">
        <v>51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f t="shared" ref="H40:H48" si="10">+E40-F40</f>
        <v>0</v>
      </c>
    </row>
    <row r="41" spans="1:8" ht="11.25" customHeight="1" x14ac:dyDescent="0.2">
      <c r="A41" s="15"/>
      <c r="B41" s="16" t="s">
        <v>52</v>
      </c>
      <c r="C41" s="5">
        <v>0</v>
      </c>
      <c r="D41" s="5">
        <v>0</v>
      </c>
      <c r="E41" s="5">
        <f t="shared" ref="E41:E48" si="11">+C41+D41</f>
        <v>0</v>
      </c>
      <c r="F41" s="5">
        <v>0</v>
      </c>
      <c r="G41" s="5">
        <v>0</v>
      </c>
      <c r="H41" s="5">
        <f t="shared" si="10"/>
        <v>0</v>
      </c>
    </row>
    <row r="42" spans="1:8" ht="11.25" customHeight="1" x14ac:dyDescent="0.2">
      <c r="A42" s="15"/>
      <c r="B42" s="16" t="s">
        <v>53</v>
      </c>
      <c r="C42" s="5">
        <v>0</v>
      </c>
      <c r="D42" s="5">
        <v>511226</v>
      </c>
      <c r="E42" s="5">
        <f t="shared" si="11"/>
        <v>511226</v>
      </c>
      <c r="F42" s="5">
        <v>0</v>
      </c>
      <c r="G42" s="5">
        <v>0</v>
      </c>
      <c r="H42" s="5">
        <f t="shared" si="10"/>
        <v>511226</v>
      </c>
    </row>
    <row r="43" spans="1:8" ht="11.25" customHeight="1" x14ac:dyDescent="0.2">
      <c r="A43" s="15"/>
      <c r="B43" s="16" t="s">
        <v>54</v>
      </c>
      <c r="C43" s="5">
        <v>4536000</v>
      </c>
      <c r="D43" s="5">
        <v>0</v>
      </c>
      <c r="E43" s="5">
        <f t="shared" si="11"/>
        <v>4536000</v>
      </c>
      <c r="F43" s="5">
        <v>916491</v>
      </c>
      <c r="G43" s="5">
        <v>916491</v>
      </c>
      <c r="H43" s="5">
        <f t="shared" si="10"/>
        <v>3619509</v>
      </c>
    </row>
    <row r="44" spans="1:8" ht="11.25" customHeight="1" x14ac:dyDescent="0.2">
      <c r="A44" s="15"/>
      <c r="B44" s="16" t="s">
        <v>55</v>
      </c>
      <c r="C44" s="5">
        <v>0</v>
      </c>
      <c r="D44" s="5">
        <v>0</v>
      </c>
      <c r="E44" s="5">
        <f t="shared" si="11"/>
        <v>0</v>
      </c>
      <c r="F44" s="5">
        <v>0</v>
      </c>
      <c r="G44" s="5">
        <v>0</v>
      </c>
      <c r="H44" s="5">
        <f t="shared" si="10"/>
        <v>0</v>
      </c>
    </row>
    <row r="45" spans="1:8" ht="11.25" customHeight="1" x14ac:dyDescent="0.2">
      <c r="A45" s="15"/>
      <c r="B45" s="16" t="s">
        <v>56</v>
      </c>
      <c r="C45" s="5">
        <v>0</v>
      </c>
      <c r="D45" s="5">
        <v>0</v>
      </c>
      <c r="E45" s="5">
        <f t="shared" si="11"/>
        <v>0</v>
      </c>
      <c r="F45" s="5">
        <v>0</v>
      </c>
      <c r="G45" s="5">
        <v>0</v>
      </c>
      <c r="H45" s="5">
        <f t="shared" si="10"/>
        <v>0</v>
      </c>
    </row>
    <row r="46" spans="1:8" ht="11.25" customHeight="1" x14ac:dyDescent="0.2">
      <c r="A46" s="15"/>
      <c r="B46" s="16" t="s">
        <v>57</v>
      </c>
      <c r="C46" s="5">
        <v>0</v>
      </c>
      <c r="D46" s="5">
        <v>0</v>
      </c>
      <c r="E46" s="5">
        <f t="shared" si="11"/>
        <v>0</v>
      </c>
      <c r="F46" s="5">
        <v>0</v>
      </c>
      <c r="G46" s="5">
        <v>0</v>
      </c>
      <c r="H46" s="5">
        <f t="shared" si="10"/>
        <v>0</v>
      </c>
    </row>
    <row r="47" spans="1:8" ht="11.25" customHeight="1" x14ac:dyDescent="0.2">
      <c r="A47" s="15"/>
      <c r="B47" s="16" t="s">
        <v>58</v>
      </c>
      <c r="C47" s="5">
        <v>0</v>
      </c>
      <c r="D47" s="5">
        <v>0</v>
      </c>
      <c r="E47" s="5">
        <f t="shared" si="11"/>
        <v>0</v>
      </c>
      <c r="F47" s="5">
        <v>0</v>
      </c>
      <c r="G47" s="5">
        <v>0</v>
      </c>
      <c r="H47" s="5">
        <f t="shared" si="10"/>
        <v>0</v>
      </c>
    </row>
    <row r="48" spans="1:8" ht="11.25" customHeight="1" x14ac:dyDescent="0.2">
      <c r="A48" s="15"/>
      <c r="B48" s="16" t="s">
        <v>59</v>
      </c>
      <c r="C48" s="5">
        <v>0</v>
      </c>
      <c r="D48" s="5">
        <v>0</v>
      </c>
      <c r="E48" s="5">
        <f t="shared" si="11"/>
        <v>0</v>
      </c>
      <c r="F48" s="5">
        <v>0</v>
      </c>
      <c r="G48" s="5">
        <v>0</v>
      </c>
      <c r="H48" s="5">
        <f t="shared" si="10"/>
        <v>0</v>
      </c>
    </row>
    <row r="49" spans="1:8" s="14" customFormat="1" ht="11.25" customHeight="1" x14ac:dyDescent="0.25">
      <c r="A49" s="15" t="s">
        <v>60</v>
      </c>
      <c r="B49" s="17"/>
      <c r="C49" s="11">
        <f>SUM(C50:C58)</f>
        <v>14902104</v>
      </c>
      <c r="D49" s="11">
        <f t="shared" ref="D49:H49" si="12">SUM(D50:D58)</f>
        <v>1159103</v>
      </c>
      <c r="E49" s="11">
        <f t="shared" si="12"/>
        <v>16061207</v>
      </c>
      <c r="F49" s="11">
        <f t="shared" si="12"/>
        <v>15660</v>
      </c>
      <c r="G49" s="11">
        <f t="shared" si="12"/>
        <v>15660</v>
      </c>
      <c r="H49" s="11">
        <f t="shared" si="12"/>
        <v>16045547</v>
      </c>
    </row>
    <row r="50" spans="1:8" ht="11.25" customHeight="1" x14ac:dyDescent="0.2">
      <c r="A50" s="15"/>
      <c r="B50" s="16" t="s">
        <v>61</v>
      </c>
      <c r="C50" s="5">
        <v>3958005</v>
      </c>
      <c r="D50" s="5">
        <v>199103</v>
      </c>
      <c r="E50" s="5">
        <f t="shared" ref="E50:E58" si="13">+C50+D50</f>
        <v>4157108</v>
      </c>
      <c r="F50" s="5">
        <v>0</v>
      </c>
      <c r="G50" s="5">
        <v>0</v>
      </c>
      <c r="H50" s="5">
        <f t="shared" ref="H50:H58" si="14">+E50-F50</f>
        <v>4157108</v>
      </c>
    </row>
    <row r="51" spans="1:8" ht="11.25" customHeight="1" x14ac:dyDescent="0.2">
      <c r="A51" s="15"/>
      <c r="B51" s="16" t="s">
        <v>62</v>
      </c>
      <c r="C51" s="5">
        <v>345000</v>
      </c>
      <c r="D51" s="5">
        <v>60000</v>
      </c>
      <c r="E51" s="5">
        <f t="shared" si="13"/>
        <v>405000</v>
      </c>
      <c r="F51" s="5">
        <v>0</v>
      </c>
      <c r="G51" s="5">
        <v>0</v>
      </c>
      <c r="H51" s="5">
        <f t="shared" si="14"/>
        <v>405000</v>
      </c>
    </row>
    <row r="52" spans="1:8" ht="11.25" customHeight="1" x14ac:dyDescent="0.2">
      <c r="A52" s="15"/>
      <c r="B52" s="16" t="s">
        <v>63</v>
      </c>
      <c r="C52" s="5">
        <v>8134099</v>
      </c>
      <c r="D52" s="5">
        <v>0</v>
      </c>
      <c r="E52" s="5">
        <f t="shared" si="13"/>
        <v>8134099</v>
      </c>
      <c r="F52" s="5">
        <v>0</v>
      </c>
      <c r="G52" s="5">
        <v>0</v>
      </c>
      <c r="H52" s="5">
        <f t="shared" si="14"/>
        <v>8134099</v>
      </c>
    </row>
    <row r="53" spans="1:8" ht="11.25" customHeight="1" x14ac:dyDescent="0.2">
      <c r="A53" s="15"/>
      <c r="B53" s="16" t="s">
        <v>64</v>
      </c>
      <c r="C53" s="5">
        <v>1785000</v>
      </c>
      <c r="D53" s="5">
        <v>1200000</v>
      </c>
      <c r="E53" s="5">
        <f t="shared" si="13"/>
        <v>2985000</v>
      </c>
      <c r="F53" s="5">
        <v>0</v>
      </c>
      <c r="G53" s="5">
        <v>0</v>
      </c>
      <c r="H53" s="5">
        <f t="shared" si="14"/>
        <v>2985000</v>
      </c>
    </row>
    <row r="54" spans="1:8" ht="11.25" customHeight="1" x14ac:dyDescent="0.2">
      <c r="A54" s="15"/>
      <c r="B54" s="16" t="s">
        <v>65</v>
      </c>
      <c r="C54" s="5">
        <v>0</v>
      </c>
      <c r="D54" s="5">
        <v>0</v>
      </c>
      <c r="E54" s="5">
        <f t="shared" si="13"/>
        <v>0</v>
      </c>
      <c r="F54" s="5">
        <v>0</v>
      </c>
      <c r="G54" s="5">
        <v>0</v>
      </c>
      <c r="H54" s="5">
        <f t="shared" si="14"/>
        <v>0</v>
      </c>
    </row>
    <row r="55" spans="1:8" ht="11.25" customHeight="1" x14ac:dyDescent="0.2">
      <c r="A55" s="15"/>
      <c r="B55" s="16" t="s">
        <v>66</v>
      </c>
      <c r="C55" s="5">
        <v>680000</v>
      </c>
      <c r="D55" s="5">
        <v>-300000</v>
      </c>
      <c r="E55" s="5">
        <f t="shared" si="13"/>
        <v>380000</v>
      </c>
      <c r="F55" s="5">
        <v>15660</v>
      </c>
      <c r="G55" s="5">
        <v>15660</v>
      </c>
      <c r="H55" s="5">
        <f t="shared" si="14"/>
        <v>364340</v>
      </c>
    </row>
    <row r="56" spans="1:8" ht="11.25" customHeight="1" x14ac:dyDescent="0.2">
      <c r="A56" s="15"/>
      <c r="B56" s="16" t="s">
        <v>67</v>
      </c>
      <c r="C56" s="5">
        <v>0</v>
      </c>
      <c r="D56" s="5">
        <v>0</v>
      </c>
      <c r="E56" s="5">
        <f t="shared" si="13"/>
        <v>0</v>
      </c>
      <c r="F56" s="5">
        <v>0</v>
      </c>
      <c r="G56" s="5">
        <v>0</v>
      </c>
      <c r="H56" s="5">
        <f t="shared" si="14"/>
        <v>0</v>
      </c>
    </row>
    <row r="57" spans="1:8" ht="11.25" customHeight="1" x14ac:dyDescent="0.2">
      <c r="A57" s="15"/>
      <c r="B57" s="16" t="s">
        <v>68</v>
      </c>
      <c r="C57" s="5">
        <v>0</v>
      </c>
      <c r="D57" s="5">
        <v>0</v>
      </c>
      <c r="E57" s="5">
        <f t="shared" si="13"/>
        <v>0</v>
      </c>
      <c r="F57" s="5">
        <v>0</v>
      </c>
      <c r="G57" s="5">
        <v>0</v>
      </c>
      <c r="H57" s="5">
        <f t="shared" si="14"/>
        <v>0</v>
      </c>
    </row>
    <row r="58" spans="1:8" ht="11.25" customHeight="1" x14ac:dyDescent="0.2">
      <c r="A58" s="15"/>
      <c r="B58" s="16" t="s">
        <v>69</v>
      </c>
      <c r="C58" s="5">
        <v>0</v>
      </c>
      <c r="D58" s="5">
        <v>0</v>
      </c>
      <c r="E58" s="5">
        <f t="shared" si="13"/>
        <v>0</v>
      </c>
      <c r="F58" s="5">
        <v>0</v>
      </c>
      <c r="G58" s="5">
        <v>0</v>
      </c>
      <c r="H58" s="5">
        <f t="shared" si="14"/>
        <v>0</v>
      </c>
    </row>
    <row r="59" spans="1:8" s="14" customFormat="1" ht="11.25" customHeight="1" x14ac:dyDescent="0.25">
      <c r="A59" s="15" t="s">
        <v>70</v>
      </c>
      <c r="B59" s="17"/>
      <c r="C59" s="11">
        <f>SUM(C60:C62)</f>
        <v>3000000</v>
      </c>
      <c r="D59" s="11">
        <f t="shared" ref="D59:H59" si="15">SUM(D60:D62)</f>
        <v>28084985</v>
      </c>
      <c r="E59" s="11">
        <f t="shared" si="15"/>
        <v>31084985</v>
      </c>
      <c r="F59" s="11">
        <f t="shared" si="15"/>
        <v>28084985</v>
      </c>
      <c r="G59" s="11">
        <f t="shared" si="15"/>
        <v>28084985</v>
      </c>
      <c r="H59" s="11">
        <f t="shared" si="15"/>
        <v>3000000</v>
      </c>
    </row>
    <row r="60" spans="1:8" ht="11.25" customHeight="1" x14ac:dyDescent="0.2">
      <c r="A60" s="15"/>
      <c r="B60" s="16" t="s">
        <v>71</v>
      </c>
      <c r="C60" s="5">
        <v>0</v>
      </c>
      <c r="D60" s="5">
        <v>0</v>
      </c>
      <c r="E60" s="5">
        <f t="shared" ref="E60:E70" si="16">+C60+D60</f>
        <v>0</v>
      </c>
      <c r="F60" s="5">
        <v>0</v>
      </c>
      <c r="G60" s="5">
        <v>0</v>
      </c>
      <c r="H60" s="5">
        <f t="shared" ref="H60:H62" si="17">+E60-F60</f>
        <v>0</v>
      </c>
    </row>
    <row r="61" spans="1:8" ht="11.25" customHeight="1" x14ac:dyDescent="0.2">
      <c r="A61" s="15"/>
      <c r="B61" s="16" t="s">
        <v>72</v>
      </c>
      <c r="C61" s="5">
        <v>3000000</v>
      </c>
      <c r="D61" s="5">
        <v>28084985</v>
      </c>
      <c r="E61" s="5">
        <f t="shared" si="16"/>
        <v>31084985</v>
      </c>
      <c r="F61" s="5">
        <v>28084985</v>
      </c>
      <c r="G61" s="5">
        <v>28084985</v>
      </c>
      <c r="H61" s="5">
        <f>+E61-F61</f>
        <v>3000000</v>
      </c>
    </row>
    <row r="62" spans="1:8" ht="11.25" customHeight="1" x14ac:dyDescent="0.2">
      <c r="A62" s="15"/>
      <c r="B62" s="16" t="s">
        <v>73</v>
      </c>
      <c r="C62" s="5">
        <v>0</v>
      </c>
      <c r="D62" s="5">
        <v>0</v>
      </c>
      <c r="E62" s="5">
        <f t="shared" si="16"/>
        <v>0</v>
      </c>
      <c r="F62" s="5">
        <v>0</v>
      </c>
      <c r="G62" s="5">
        <v>0</v>
      </c>
      <c r="H62" s="5">
        <f t="shared" si="17"/>
        <v>0</v>
      </c>
    </row>
    <row r="63" spans="1:8" s="14" customFormat="1" ht="11.25" customHeight="1" x14ac:dyDescent="0.25">
      <c r="A63" s="15" t="s">
        <v>74</v>
      </c>
      <c r="B63" s="17"/>
      <c r="C63" s="11">
        <v>0</v>
      </c>
      <c r="D63" s="11">
        <v>0</v>
      </c>
      <c r="E63" s="11">
        <f t="shared" si="16"/>
        <v>0</v>
      </c>
      <c r="F63" s="11">
        <v>0</v>
      </c>
      <c r="G63" s="11">
        <v>0</v>
      </c>
      <c r="H63" s="11">
        <v>0</v>
      </c>
    </row>
    <row r="64" spans="1:8" ht="11.25" customHeight="1" x14ac:dyDescent="0.2">
      <c r="A64" s="15"/>
      <c r="B64" s="16" t="s">
        <v>75</v>
      </c>
      <c r="C64" s="5">
        <v>0</v>
      </c>
      <c r="D64" s="5">
        <v>0</v>
      </c>
      <c r="E64" s="5">
        <f t="shared" si="16"/>
        <v>0</v>
      </c>
      <c r="F64" s="5">
        <v>0</v>
      </c>
      <c r="G64" s="5">
        <v>0</v>
      </c>
      <c r="H64" s="5">
        <f t="shared" ref="H64:H70" si="18">+E64-F64</f>
        <v>0</v>
      </c>
    </row>
    <row r="65" spans="1:8" ht="11.25" customHeight="1" x14ac:dyDescent="0.2">
      <c r="A65" s="15"/>
      <c r="B65" s="16" t="s">
        <v>76</v>
      </c>
      <c r="C65" s="5">
        <v>0</v>
      </c>
      <c r="D65" s="5">
        <v>0</v>
      </c>
      <c r="E65" s="5">
        <f t="shared" si="16"/>
        <v>0</v>
      </c>
      <c r="F65" s="5">
        <v>0</v>
      </c>
      <c r="G65" s="5">
        <v>0</v>
      </c>
      <c r="H65" s="5">
        <f t="shared" si="18"/>
        <v>0</v>
      </c>
    </row>
    <row r="66" spans="1:8" ht="11.25" customHeight="1" x14ac:dyDescent="0.2">
      <c r="A66" s="15"/>
      <c r="B66" s="16" t="s">
        <v>77</v>
      </c>
      <c r="C66" s="5">
        <v>0</v>
      </c>
      <c r="D66" s="5">
        <v>0</v>
      </c>
      <c r="E66" s="5">
        <f t="shared" si="16"/>
        <v>0</v>
      </c>
      <c r="F66" s="5">
        <v>0</v>
      </c>
      <c r="G66" s="5">
        <v>0</v>
      </c>
      <c r="H66" s="5">
        <f t="shared" si="18"/>
        <v>0</v>
      </c>
    </row>
    <row r="67" spans="1:8" ht="11.25" customHeight="1" x14ac:dyDescent="0.2">
      <c r="A67" s="15"/>
      <c r="B67" s="16" t="s">
        <v>78</v>
      </c>
      <c r="C67" s="5">
        <v>0</v>
      </c>
      <c r="D67" s="5">
        <v>0</v>
      </c>
      <c r="E67" s="5">
        <f t="shared" si="16"/>
        <v>0</v>
      </c>
      <c r="F67" s="5">
        <v>0</v>
      </c>
      <c r="G67" s="5">
        <v>0</v>
      </c>
      <c r="H67" s="5">
        <f t="shared" si="18"/>
        <v>0</v>
      </c>
    </row>
    <row r="68" spans="1:8" ht="11.25" customHeight="1" x14ac:dyDescent="0.2">
      <c r="A68" s="15"/>
      <c r="B68" s="16" t="s">
        <v>79</v>
      </c>
      <c r="C68" s="5">
        <v>0</v>
      </c>
      <c r="D68" s="5">
        <v>0</v>
      </c>
      <c r="E68" s="5">
        <f t="shared" si="16"/>
        <v>0</v>
      </c>
      <c r="F68" s="5">
        <v>0</v>
      </c>
      <c r="G68" s="5">
        <v>0</v>
      </c>
      <c r="H68" s="5">
        <f t="shared" si="18"/>
        <v>0</v>
      </c>
    </row>
    <row r="69" spans="1:8" ht="11.25" customHeight="1" x14ac:dyDescent="0.2">
      <c r="A69" s="15"/>
      <c r="B69" s="16" t="s">
        <v>80</v>
      </c>
      <c r="C69" s="5">
        <v>0</v>
      </c>
      <c r="D69" s="5">
        <v>0</v>
      </c>
      <c r="E69" s="5">
        <f t="shared" si="16"/>
        <v>0</v>
      </c>
      <c r="F69" s="5">
        <v>0</v>
      </c>
      <c r="G69" s="5">
        <v>0</v>
      </c>
      <c r="H69" s="5">
        <f t="shared" si="18"/>
        <v>0</v>
      </c>
    </row>
    <row r="70" spans="1:8" ht="11.25" customHeight="1" x14ac:dyDescent="0.2">
      <c r="A70" s="15"/>
      <c r="B70" s="16" t="s">
        <v>81</v>
      </c>
      <c r="C70" s="5">
        <v>0</v>
      </c>
      <c r="D70" s="5">
        <v>0</v>
      </c>
      <c r="E70" s="5">
        <f t="shared" si="16"/>
        <v>0</v>
      </c>
      <c r="F70" s="5">
        <v>0</v>
      </c>
      <c r="G70" s="5">
        <v>0</v>
      </c>
      <c r="H70" s="5">
        <f t="shared" si="18"/>
        <v>0</v>
      </c>
    </row>
    <row r="71" spans="1:8" s="14" customFormat="1" ht="11.25" customHeight="1" x14ac:dyDescent="0.25">
      <c r="A71" s="15" t="s">
        <v>82</v>
      </c>
      <c r="B71" s="17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ht="11.25" customHeight="1" x14ac:dyDescent="0.2">
      <c r="A72" s="15"/>
      <c r="B72" s="16" t="s">
        <v>83</v>
      </c>
      <c r="C72" s="5">
        <v>0</v>
      </c>
      <c r="D72" s="5">
        <v>0</v>
      </c>
      <c r="E72" s="5">
        <f t="shared" ref="E72:E74" si="19">+C72+D72</f>
        <v>0</v>
      </c>
      <c r="F72" s="5">
        <v>0</v>
      </c>
      <c r="G72" s="5">
        <v>0</v>
      </c>
      <c r="H72" s="5">
        <f t="shared" ref="H72:H74" si="20">+E72-F72</f>
        <v>0</v>
      </c>
    </row>
    <row r="73" spans="1:8" ht="11.25" customHeight="1" x14ac:dyDescent="0.2">
      <c r="A73" s="15"/>
      <c r="B73" s="16" t="s">
        <v>84</v>
      </c>
      <c r="C73" s="5">
        <v>0</v>
      </c>
      <c r="D73" s="5">
        <v>0</v>
      </c>
      <c r="E73" s="5">
        <f t="shared" si="19"/>
        <v>0</v>
      </c>
      <c r="F73" s="5">
        <v>0</v>
      </c>
      <c r="G73" s="5">
        <v>0</v>
      </c>
      <c r="H73" s="5">
        <f t="shared" si="20"/>
        <v>0</v>
      </c>
    </row>
    <row r="74" spans="1:8" ht="11.25" customHeight="1" x14ac:dyDescent="0.2">
      <c r="A74" s="15"/>
      <c r="B74" s="16" t="s">
        <v>85</v>
      </c>
      <c r="C74" s="5">
        <v>0</v>
      </c>
      <c r="D74" s="5">
        <v>0</v>
      </c>
      <c r="E74" s="5">
        <f t="shared" si="19"/>
        <v>0</v>
      </c>
      <c r="F74" s="5">
        <v>0</v>
      </c>
      <c r="G74" s="5">
        <v>0</v>
      </c>
      <c r="H74" s="5">
        <f t="shared" si="20"/>
        <v>0</v>
      </c>
    </row>
    <row r="75" spans="1:8" s="14" customFormat="1" ht="11.25" customHeight="1" x14ac:dyDescent="0.25">
      <c r="A75" s="15" t="s">
        <v>86</v>
      </c>
      <c r="B75" s="17"/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ht="11.25" customHeight="1" x14ac:dyDescent="0.2">
      <c r="A76" s="15"/>
      <c r="B76" s="16" t="s">
        <v>87</v>
      </c>
      <c r="C76" s="5">
        <v>0</v>
      </c>
      <c r="D76" s="5">
        <v>0</v>
      </c>
      <c r="E76" s="5">
        <f t="shared" ref="E76:E82" si="21">+C76+D76</f>
        <v>0</v>
      </c>
      <c r="F76" s="5">
        <v>0</v>
      </c>
      <c r="G76" s="5">
        <v>0</v>
      </c>
      <c r="H76" s="5">
        <f t="shared" ref="H76:H82" si="22">+E76-F76</f>
        <v>0</v>
      </c>
    </row>
    <row r="77" spans="1:8" ht="11.25" customHeight="1" x14ac:dyDescent="0.2">
      <c r="A77" s="15"/>
      <c r="B77" s="16" t="s">
        <v>88</v>
      </c>
      <c r="C77" s="5">
        <v>0</v>
      </c>
      <c r="D77" s="5">
        <v>0</v>
      </c>
      <c r="E77" s="5">
        <f t="shared" si="21"/>
        <v>0</v>
      </c>
      <c r="F77" s="5">
        <v>0</v>
      </c>
      <c r="G77" s="5">
        <v>0</v>
      </c>
      <c r="H77" s="5">
        <f t="shared" si="22"/>
        <v>0</v>
      </c>
    </row>
    <row r="78" spans="1:8" ht="11.25" customHeight="1" x14ac:dyDescent="0.2">
      <c r="A78" s="15"/>
      <c r="B78" s="16" t="s">
        <v>89</v>
      </c>
      <c r="C78" s="5">
        <v>0</v>
      </c>
      <c r="D78" s="5">
        <v>0</v>
      </c>
      <c r="E78" s="5">
        <f t="shared" si="21"/>
        <v>0</v>
      </c>
      <c r="F78" s="5">
        <v>0</v>
      </c>
      <c r="G78" s="5">
        <v>0</v>
      </c>
      <c r="H78" s="5">
        <f t="shared" si="22"/>
        <v>0</v>
      </c>
    </row>
    <row r="79" spans="1:8" ht="11.25" customHeight="1" x14ac:dyDescent="0.2">
      <c r="A79" s="15"/>
      <c r="B79" s="16" t="s">
        <v>90</v>
      </c>
      <c r="C79" s="5">
        <v>0</v>
      </c>
      <c r="D79" s="5">
        <v>0</v>
      </c>
      <c r="E79" s="5">
        <f t="shared" si="21"/>
        <v>0</v>
      </c>
      <c r="F79" s="5">
        <v>0</v>
      </c>
      <c r="G79" s="5">
        <v>0</v>
      </c>
      <c r="H79" s="5">
        <f t="shared" si="22"/>
        <v>0</v>
      </c>
    </row>
    <row r="80" spans="1:8" ht="11.25" customHeight="1" x14ac:dyDescent="0.2">
      <c r="A80" s="15"/>
      <c r="B80" s="16" t="s">
        <v>91</v>
      </c>
      <c r="C80" s="5">
        <v>0</v>
      </c>
      <c r="D80" s="5">
        <v>0</v>
      </c>
      <c r="E80" s="5">
        <f t="shared" si="21"/>
        <v>0</v>
      </c>
      <c r="F80" s="5">
        <v>0</v>
      </c>
      <c r="G80" s="5">
        <v>0</v>
      </c>
      <c r="H80" s="5">
        <f t="shared" si="22"/>
        <v>0</v>
      </c>
    </row>
    <row r="81" spans="1:8" ht="11.25" customHeight="1" x14ac:dyDescent="0.2">
      <c r="A81" s="15"/>
      <c r="B81" s="16" t="s">
        <v>92</v>
      </c>
      <c r="C81" s="5">
        <v>0</v>
      </c>
      <c r="D81" s="5">
        <v>0</v>
      </c>
      <c r="E81" s="5">
        <f t="shared" si="21"/>
        <v>0</v>
      </c>
      <c r="F81" s="5">
        <v>0</v>
      </c>
      <c r="G81" s="5">
        <v>0</v>
      </c>
      <c r="H81" s="5">
        <f t="shared" si="22"/>
        <v>0</v>
      </c>
    </row>
    <row r="82" spans="1:8" ht="11.25" customHeight="1" x14ac:dyDescent="0.2">
      <c r="A82" s="19"/>
      <c r="B82" s="20" t="s">
        <v>93</v>
      </c>
      <c r="C82" s="5">
        <v>0</v>
      </c>
      <c r="D82" s="5">
        <v>0</v>
      </c>
      <c r="E82" s="5">
        <f t="shared" si="21"/>
        <v>0</v>
      </c>
      <c r="F82" s="5">
        <v>0</v>
      </c>
      <c r="G82" s="5">
        <v>0</v>
      </c>
      <c r="H82" s="5">
        <f t="shared" si="22"/>
        <v>0</v>
      </c>
    </row>
    <row r="83" spans="1:8" s="14" customFormat="1" ht="11.25" customHeight="1" x14ac:dyDescent="0.25">
      <c r="A83" s="47" t="s">
        <v>20</v>
      </c>
      <c r="B83" s="48"/>
      <c r="C83" s="21">
        <f>+C75+C71+C63+C59+C49+C39+C29+C19+C11</f>
        <v>2487257900</v>
      </c>
      <c r="D83" s="22">
        <f t="shared" ref="D83:H83" si="23">+D75+D71+D63+D59+D49+D39+D29+D19+D11</f>
        <v>250911933</v>
      </c>
      <c r="E83" s="22">
        <f t="shared" si="23"/>
        <v>2738169833</v>
      </c>
      <c r="F83" s="22">
        <f t="shared" si="23"/>
        <v>484803983.04000002</v>
      </c>
      <c r="G83" s="22">
        <f t="shared" si="23"/>
        <v>484250495.04000002</v>
      </c>
      <c r="H83" s="23">
        <f t="shared" si="23"/>
        <v>2253365850</v>
      </c>
    </row>
    <row r="85" spans="1:8" x14ac:dyDescent="0.2">
      <c r="C85" s="34"/>
      <c r="D85" s="34"/>
      <c r="E85" s="34"/>
      <c r="F85" s="34"/>
      <c r="G85" s="34"/>
      <c r="H85" s="35"/>
    </row>
    <row r="86" spans="1:8" x14ac:dyDescent="0.2">
      <c r="C86" s="33"/>
      <c r="D86" s="33"/>
      <c r="E86" s="33"/>
      <c r="F86" s="33"/>
      <c r="G86" s="33"/>
      <c r="H86" s="33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63" orientation="portrait" r:id="rId1"/>
  <ignoredErrors>
    <ignoredError sqref="E19 H19 H49 E49 H39 E29 H29" formula="1"/>
    <ignoredError sqref="C59:D59 F59:G59" formulaRange="1"/>
    <ignoredError sqref="E59 H5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tabSelected="1" topLeftCell="A52" workbookViewId="0">
      <selection activeCell="C17" sqref="C17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40" t="s">
        <v>130</v>
      </c>
      <c r="B1" s="40"/>
      <c r="C1" s="40"/>
      <c r="D1" s="40"/>
      <c r="E1" s="40"/>
      <c r="F1" s="40"/>
      <c r="G1" s="40"/>
      <c r="H1" s="40"/>
    </row>
    <row r="2" spans="1:8" x14ac:dyDescent="0.2">
      <c r="A2" s="40" t="s">
        <v>0</v>
      </c>
      <c r="B2" s="40"/>
      <c r="C2" s="40"/>
      <c r="D2" s="40"/>
      <c r="E2" s="40"/>
      <c r="F2" s="40"/>
      <c r="G2" s="40"/>
      <c r="H2" s="40"/>
    </row>
    <row r="3" spans="1:8" x14ac:dyDescent="0.2">
      <c r="A3" s="40" t="s">
        <v>4</v>
      </c>
      <c r="B3" s="40"/>
      <c r="C3" s="40"/>
      <c r="D3" s="40"/>
      <c r="E3" s="40"/>
      <c r="F3" s="40"/>
      <c r="G3" s="40"/>
      <c r="H3" s="40"/>
    </row>
    <row r="4" spans="1:8" x14ac:dyDescent="0.2">
      <c r="A4" s="40" t="s">
        <v>98</v>
      </c>
      <c r="B4" s="40"/>
      <c r="C4" s="40"/>
      <c r="D4" s="40"/>
      <c r="E4" s="40"/>
      <c r="F4" s="40"/>
      <c r="G4" s="40"/>
      <c r="H4" s="40"/>
    </row>
    <row r="5" spans="1:8" x14ac:dyDescent="0.2">
      <c r="A5" s="40" t="s">
        <v>131</v>
      </c>
      <c r="B5" s="40"/>
      <c r="C5" s="40"/>
      <c r="D5" s="40"/>
      <c r="E5" s="40"/>
      <c r="F5" s="40"/>
      <c r="G5" s="40"/>
      <c r="H5" s="40"/>
    </row>
    <row r="6" spans="1:8" x14ac:dyDescent="0.2">
      <c r="A6" s="39"/>
      <c r="B6" s="39"/>
      <c r="C6" s="39"/>
      <c r="D6" s="39"/>
      <c r="E6" s="39"/>
      <c r="F6" s="39"/>
      <c r="G6" s="39"/>
      <c r="H6" s="39"/>
    </row>
    <row r="7" spans="1:8" ht="12" customHeight="1" x14ac:dyDescent="0.2">
      <c r="A7" s="49" t="s">
        <v>6</v>
      </c>
      <c r="B7" s="50"/>
      <c r="C7" s="44" t="s">
        <v>7</v>
      </c>
      <c r="D7" s="45"/>
      <c r="E7" s="45"/>
      <c r="F7" s="45"/>
      <c r="G7" s="46"/>
      <c r="H7" s="41" t="s">
        <v>8</v>
      </c>
    </row>
    <row r="8" spans="1:8" ht="12" customHeight="1" x14ac:dyDescent="0.2">
      <c r="A8" s="51"/>
      <c r="B8" s="52"/>
      <c r="C8" s="41" t="s">
        <v>9</v>
      </c>
      <c r="D8" s="6" t="s">
        <v>10</v>
      </c>
      <c r="E8" s="41" t="s">
        <v>1</v>
      </c>
      <c r="F8" s="41" t="s">
        <v>2</v>
      </c>
      <c r="G8" s="41" t="s">
        <v>11</v>
      </c>
      <c r="H8" s="42"/>
    </row>
    <row r="9" spans="1:8" ht="12" customHeight="1" x14ac:dyDescent="0.2">
      <c r="A9" s="51"/>
      <c r="B9" s="52"/>
      <c r="C9" s="43"/>
      <c r="D9" s="7" t="s">
        <v>12</v>
      </c>
      <c r="E9" s="43"/>
      <c r="F9" s="43"/>
      <c r="G9" s="43"/>
      <c r="H9" s="43"/>
    </row>
    <row r="10" spans="1:8" ht="12" customHeight="1" x14ac:dyDescent="0.2">
      <c r="A10" s="53"/>
      <c r="B10" s="54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8" s="14" customFormat="1" ht="15" x14ac:dyDescent="0.25">
      <c r="A11" s="28" t="s">
        <v>99</v>
      </c>
      <c r="B11" s="29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x14ac:dyDescent="0.2">
      <c r="A12" s="24"/>
      <c r="B12" s="25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4"/>
      <c r="B13" s="25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4"/>
      <c r="B14" s="25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4"/>
      <c r="B15" s="25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4"/>
      <c r="B16" s="25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4"/>
      <c r="B17" s="25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4"/>
      <c r="B18" s="25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24"/>
      <c r="B19" s="25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4" customFormat="1" ht="15" x14ac:dyDescent="0.25">
      <c r="A20" s="30" t="s">
        <v>107</v>
      </c>
      <c r="B20" s="31"/>
      <c r="C20" s="11">
        <f>+C23</f>
        <v>2487257900</v>
      </c>
      <c r="D20" s="11">
        <f t="shared" ref="D20:H20" si="0">+D23</f>
        <v>250911933</v>
      </c>
      <c r="E20" s="11">
        <f t="shared" si="0"/>
        <v>2738169833</v>
      </c>
      <c r="F20" s="11">
        <f t="shared" si="0"/>
        <v>484803983</v>
      </c>
      <c r="G20" s="11">
        <f t="shared" si="0"/>
        <v>484250495</v>
      </c>
      <c r="H20" s="11">
        <f t="shared" si="0"/>
        <v>2253365850</v>
      </c>
    </row>
    <row r="21" spans="1:8" x14ac:dyDescent="0.2">
      <c r="A21" s="24"/>
      <c r="B21" s="25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24"/>
      <c r="B22" s="25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24"/>
      <c r="B23" s="25" t="s">
        <v>110</v>
      </c>
      <c r="C23" s="5">
        <v>2487257900</v>
      </c>
      <c r="D23" s="5">
        <v>250911933</v>
      </c>
      <c r="E23" s="5">
        <f>+C23+D23</f>
        <v>2738169833</v>
      </c>
      <c r="F23" s="5">
        <v>484803983</v>
      </c>
      <c r="G23" s="5">
        <v>484250495</v>
      </c>
      <c r="H23" s="5">
        <f>+E23-F23</f>
        <v>2253365850</v>
      </c>
    </row>
    <row r="24" spans="1:8" x14ac:dyDescent="0.2">
      <c r="A24" s="24"/>
      <c r="B24" s="25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24"/>
      <c r="B25" s="25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24"/>
      <c r="B26" s="25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4"/>
      <c r="B27" s="25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s="14" customFormat="1" ht="15" x14ac:dyDescent="0.25">
      <c r="A28" s="30" t="s">
        <v>115</v>
      </c>
      <c r="B28" s="31"/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x14ac:dyDescent="0.2">
      <c r="A29" s="24"/>
      <c r="B29" s="25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24"/>
      <c r="B30" s="25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24"/>
      <c r="B31" s="25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24"/>
      <c r="B32" s="25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4"/>
      <c r="B33" s="25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24"/>
      <c r="B34" s="25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24"/>
      <c r="B35" s="25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24"/>
      <c r="B36" s="25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4"/>
      <c r="B37" s="25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4" customFormat="1" ht="15" x14ac:dyDescent="0.25">
      <c r="A38" s="30" t="s">
        <v>125</v>
      </c>
      <c r="B38" s="31"/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x14ac:dyDescent="0.2">
      <c r="A39" s="24"/>
      <c r="B39" s="25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4"/>
      <c r="B40" s="25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24"/>
      <c r="B41" s="25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6"/>
      <c r="B42" s="27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47" t="s">
        <v>20</v>
      </c>
      <c r="B43" s="55"/>
      <c r="C43" s="9">
        <f>SUM(C23)</f>
        <v>2487257900</v>
      </c>
      <c r="D43" s="9">
        <f t="shared" ref="D43:H43" si="1">SUM(D23)</f>
        <v>250911933</v>
      </c>
      <c r="E43" s="9">
        <f t="shared" si="1"/>
        <v>2738169833</v>
      </c>
      <c r="F43" s="9">
        <f t="shared" si="1"/>
        <v>484803983</v>
      </c>
      <c r="G43" s="9">
        <f t="shared" si="1"/>
        <v>484250495</v>
      </c>
      <c r="H43" s="9">
        <f t="shared" si="1"/>
        <v>2253365850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EAEPECA</vt:lpstr>
      <vt:lpstr>EAEPECE</vt:lpstr>
      <vt:lpstr>EAEPECXOG</vt:lpstr>
      <vt:lpstr>EAEPECF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2021-07-26T18:40:34Z</dcterms:modified>
</cp:coreProperties>
</file>